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in.aghamohammadi\Desktop\"/>
    </mc:Choice>
  </mc:AlternateContent>
  <xr:revisionPtr revIDLastSave="0" documentId="13_ncr:1_{B996F01C-9D3E-46A0-98D7-3778C5D12C89}" xr6:coauthVersionLast="47" xr6:coauthVersionMax="47" xr10:uidLastSave="{00000000-0000-0000-0000-000000000000}"/>
  <bookViews>
    <workbookView xWindow="-120" yWindow="-120" windowWidth="29040" windowHeight="15840" tabRatio="954" firstSheet="3" activeTab="1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اوراق!$A$1:$AM$89</definedName>
    <definedName name="_xlnm.Print_Area" localSheetId="2">'اوراق مشتقه'!$A$1:$AX$46</definedName>
    <definedName name="_xlnm.Print_Area" localSheetId="5">'تعدیل قیمت'!$A$1:$N$45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بانکی'!$A$1:$F$22</definedName>
    <definedName name="_xlnm.Print_Area" localSheetId="10">'درآمد سرمایه گذاری در اوراق به'!$A$1:$R$117</definedName>
    <definedName name="_xlnm.Print_Area" localSheetId="8">'درآمد سرمایه گذاری در سهام'!$A$1:$X$58</definedName>
    <definedName name="_xlnm.Print_Area" localSheetId="9">'درآمد سرمایه گذاری در صندوق'!$A$1:$X$34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20">'درآمد ناشی از تغییر قیمت اوراق'!$A$1:$Q$128</definedName>
    <definedName name="_xlnm.Print_Area" localSheetId="18">'درآمد ناشی از فروش'!$A$1:$Q$113</definedName>
    <definedName name="_xlnm.Print_Area" localSheetId="13">'سایر درآمدها'!$A$1:$G$10</definedName>
    <definedName name="_xlnm.Print_Area" localSheetId="6">سپرده!$A$1:$K$21</definedName>
    <definedName name="_xlnm.Print_Area" localSheetId="1">سهام!$A$1:$AC$40</definedName>
    <definedName name="_xlnm.Print_Area" localSheetId="16">'سود اوراق بهادار'!$A$1:$S$7</definedName>
    <definedName name="_xlnm.Print_Area" localSheetId="17">'سود سپرده بانکی'!$A$1:$N$22</definedName>
    <definedName name="_xlnm.Print_Area" localSheetId="0">'صورت وضعیت'!$A$1:$C$6</definedName>
    <definedName name="_xlnm.Print_Area" localSheetId="11">'مبالغ تخصیصی اوراق'!$A$1:$P$5</definedName>
    <definedName name="_xlnm.Print_Area" localSheetId="3">'واحدهای صندوق'!$A$1:$AA$29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2" l="1"/>
  <c r="J11" i="12"/>
  <c r="H13" i="8"/>
  <c r="J13" i="8"/>
  <c r="H12" i="8"/>
  <c r="H11" i="8"/>
  <c r="H10" i="8"/>
  <c r="H9" i="8"/>
  <c r="F13" i="8"/>
  <c r="H8" i="8" s="1"/>
  <c r="K117" i="11"/>
  <c r="M117" i="11"/>
  <c r="O117" i="11"/>
  <c r="Q117" i="11"/>
  <c r="E117" i="11"/>
  <c r="C117" i="11"/>
  <c r="G117" i="11"/>
  <c r="J34" i="10"/>
  <c r="F9" i="8" s="1"/>
  <c r="J58" i="9"/>
  <c r="F11" i="8"/>
  <c r="Q116" i="11"/>
  <c r="I116" i="11"/>
  <c r="I115" i="11"/>
  <c r="I114" i="11"/>
  <c r="I113" i="11"/>
  <c r="I112" i="11"/>
  <c r="I111" i="11"/>
  <c r="I110" i="11"/>
  <c r="I109" i="11"/>
  <c r="I108" i="11"/>
  <c r="I107" i="11"/>
  <c r="I106" i="11"/>
  <c r="I105" i="11"/>
  <c r="I104" i="11"/>
  <c r="I103" i="11"/>
  <c r="I102" i="11"/>
  <c r="I101" i="11"/>
  <c r="I100" i="11"/>
  <c r="I99" i="11"/>
  <c r="I98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64" i="11"/>
  <c r="I63" i="11"/>
  <c r="I62" i="11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Q115" i="11"/>
  <c r="Q113" i="11"/>
  <c r="Q112" i="11"/>
  <c r="Q110" i="11"/>
  <c r="Q109" i="11"/>
  <c r="Q108" i="11"/>
  <c r="Q107" i="11"/>
  <c r="Q106" i="11"/>
  <c r="Q105" i="11"/>
  <c r="Q100" i="11"/>
  <c r="Q78" i="11"/>
  <c r="Q55" i="11"/>
  <c r="Q49" i="11"/>
  <c r="Q48" i="11"/>
  <c r="Q47" i="11"/>
  <c r="Q39" i="11"/>
  <c r="Q32" i="11"/>
  <c r="Q10" i="11"/>
  <c r="R106" i="11"/>
  <c r="J106" i="11"/>
  <c r="R105" i="11"/>
  <c r="J105" i="11"/>
  <c r="Q114" i="11"/>
  <c r="Q111" i="11"/>
  <c r="Q104" i="11"/>
  <c r="Q103" i="11"/>
  <c r="Q102" i="11"/>
  <c r="Q101" i="11"/>
  <c r="Q99" i="11"/>
  <c r="Q98" i="11"/>
  <c r="Q97" i="11"/>
  <c r="Q96" i="11"/>
  <c r="Q95" i="11"/>
  <c r="Q94" i="11"/>
  <c r="Q93" i="11"/>
  <c r="Q92" i="11"/>
  <c r="Q91" i="11"/>
  <c r="Q90" i="11"/>
  <c r="Q89" i="11"/>
  <c r="Q88" i="11"/>
  <c r="Q87" i="11"/>
  <c r="Q86" i="11"/>
  <c r="Q85" i="11"/>
  <c r="Q84" i="11"/>
  <c r="Q83" i="11"/>
  <c r="Q82" i="11"/>
  <c r="Q81" i="11"/>
  <c r="Q80" i="11"/>
  <c r="Q79" i="11"/>
  <c r="Q77" i="11"/>
  <c r="Q76" i="11"/>
  <c r="Q75" i="11"/>
  <c r="Q74" i="11"/>
  <c r="Q73" i="11"/>
  <c r="Q72" i="11"/>
  <c r="Q71" i="11"/>
  <c r="Q70" i="11"/>
  <c r="Q69" i="11"/>
  <c r="Q68" i="11"/>
  <c r="Q67" i="11"/>
  <c r="Q66" i="11"/>
  <c r="Q65" i="11"/>
  <c r="Q64" i="11"/>
  <c r="Q63" i="11"/>
  <c r="Q62" i="11"/>
  <c r="Q61" i="11"/>
  <c r="Q60" i="11"/>
  <c r="Q59" i="11"/>
  <c r="Q58" i="11"/>
  <c r="Q57" i="11"/>
  <c r="Q56" i="11"/>
  <c r="Q54" i="11"/>
  <c r="Q53" i="11"/>
  <c r="Q52" i="11"/>
  <c r="Q51" i="11"/>
  <c r="Q50" i="11"/>
  <c r="Q46" i="11"/>
  <c r="Q45" i="11"/>
  <c r="Q44" i="11"/>
  <c r="Q43" i="11"/>
  <c r="Q42" i="11"/>
  <c r="Q41" i="11"/>
  <c r="Q40" i="11"/>
  <c r="Q38" i="11"/>
  <c r="Q37" i="11"/>
  <c r="Q36" i="11"/>
  <c r="Q35" i="11"/>
  <c r="Q34" i="11"/>
  <c r="Q33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9" i="11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104" i="17" s="1"/>
  <c r="M98" i="17"/>
  <c r="M99" i="17"/>
  <c r="M100" i="17"/>
  <c r="M101" i="17"/>
  <c r="M102" i="17"/>
  <c r="M103" i="17"/>
  <c r="M9" i="17"/>
  <c r="I104" i="17"/>
  <c r="K104" i="17"/>
  <c r="O104" i="17"/>
  <c r="Q104" i="17"/>
  <c r="S104" i="17"/>
  <c r="S103" i="17"/>
  <c r="S102" i="17"/>
  <c r="S101" i="17"/>
  <c r="S100" i="17"/>
  <c r="S99" i="17"/>
  <c r="S98" i="17"/>
  <c r="S97" i="17"/>
  <c r="S96" i="17"/>
  <c r="S95" i="17"/>
  <c r="S94" i="17"/>
  <c r="S93" i="17"/>
  <c r="S92" i="17"/>
  <c r="S91" i="17"/>
  <c r="S90" i="17"/>
  <c r="S89" i="17"/>
  <c r="S88" i="17"/>
  <c r="S87" i="17"/>
  <c r="S86" i="17"/>
  <c r="S85" i="17"/>
  <c r="S84" i="17"/>
  <c r="S83" i="17"/>
  <c r="S82" i="17"/>
  <c r="S81" i="17"/>
  <c r="S80" i="17"/>
  <c r="S79" i="17"/>
  <c r="S78" i="17"/>
  <c r="S77" i="17"/>
  <c r="S76" i="17"/>
  <c r="S75" i="17"/>
  <c r="S74" i="17"/>
  <c r="S73" i="17"/>
  <c r="S72" i="17"/>
  <c r="S71" i="17"/>
  <c r="S70" i="17"/>
  <c r="S69" i="17"/>
  <c r="S68" i="17"/>
  <c r="S67" i="17"/>
  <c r="S66" i="17"/>
  <c r="S65" i="17"/>
  <c r="S64" i="17"/>
  <c r="S63" i="17"/>
  <c r="S62" i="17"/>
  <c r="S61" i="17"/>
  <c r="S60" i="17"/>
  <c r="S59" i="17"/>
  <c r="S58" i="17"/>
  <c r="S57" i="17"/>
  <c r="S56" i="17"/>
  <c r="S55" i="17"/>
  <c r="S54" i="17"/>
  <c r="S53" i="17"/>
  <c r="S52" i="17"/>
  <c r="S51" i="17"/>
  <c r="S50" i="17"/>
  <c r="S49" i="17"/>
  <c r="S48" i="17"/>
  <c r="S47" i="17"/>
  <c r="S46" i="17"/>
  <c r="S45" i="17"/>
  <c r="S44" i="17"/>
  <c r="S43" i="17"/>
  <c r="S42" i="17"/>
  <c r="S41" i="17"/>
  <c r="S40" i="17"/>
  <c r="S39" i="17"/>
  <c r="S38" i="17"/>
  <c r="S37" i="17"/>
  <c r="S36" i="17"/>
  <c r="S35" i="17"/>
  <c r="S34" i="17"/>
  <c r="S33" i="17"/>
  <c r="S32" i="17"/>
  <c r="S31" i="17"/>
  <c r="S30" i="17"/>
  <c r="S29" i="17"/>
  <c r="S28" i="17"/>
  <c r="S27" i="17"/>
  <c r="S26" i="17"/>
  <c r="S25" i="17"/>
  <c r="S24" i="17"/>
  <c r="S23" i="17"/>
  <c r="S22" i="17"/>
  <c r="S21" i="17"/>
  <c r="S20" i="17"/>
  <c r="S19" i="17"/>
  <c r="S18" i="17"/>
  <c r="S17" i="17"/>
  <c r="S16" i="17"/>
  <c r="S15" i="17"/>
  <c r="S14" i="17"/>
  <c r="S13" i="17"/>
  <c r="S12" i="17"/>
  <c r="S11" i="17"/>
  <c r="S10" i="17"/>
  <c r="S9" i="17"/>
  <c r="S8" i="17"/>
  <c r="M8" i="17"/>
  <c r="L34" i="12" l="1"/>
  <c r="F117" i="11"/>
  <c r="I128" i="21" l="1"/>
  <c r="Q58" i="9"/>
  <c r="Q34" i="10"/>
  <c r="M128" i="21"/>
  <c r="J9" i="9"/>
  <c r="F8" i="8"/>
  <c r="F10" i="8"/>
  <c r="H58" i="9"/>
  <c r="I53" i="19"/>
  <c r="I54" i="19"/>
  <c r="I55" i="19"/>
  <c r="I56" i="19"/>
  <c r="I57" i="19"/>
  <c r="I58" i="19"/>
  <c r="I59" i="19"/>
  <c r="I60" i="19"/>
  <c r="I61" i="19"/>
  <c r="I52" i="19"/>
  <c r="I8" i="19"/>
  <c r="I113" i="19"/>
  <c r="S34" i="10"/>
  <c r="S58" i="9"/>
  <c r="Q113" i="19"/>
  <c r="Q51" i="19"/>
  <c r="Q50" i="19"/>
  <c r="Q49" i="19"/>
  <c r="Q48" i="19"/>
  <c r="Q47" i="19"/>
  <c r="Q46" i="19"/>
  <c r="Q45" i="19"/>
  <c r="Q44" i="19"/>
  <c r="Q43" i="19"/>
  <c r="Q42" i="19"/>
  <c r="Q41" i="19"/>
  <c r="Q40" i="19"/>
  <c r="Q39" i="19"/>
  <c r="Q38" i="19"/>
  <c r="Q37" i="19"/>
  <c r="Q36" i="19"/>
  <c r="Q35" i="19"/>
  <c r="Q34" i="19"/>
  <c r="Q33" i="19"/>
  <c r="Q32" i="19"/>
  <c r="Q31" i="19"/>
  <c r="Q30" i="19"/>
  <c r="Q29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Q9" i="19"/>
  <c r="Q8" i="19"/>
  <c r="AO89" i="5" l="1"/>
  <c r="D9" i="14"/>
  <c r="F12" i="8"/>
  <c r="C22" i="18"/>
  <c r="M22" i="18"/>
  <c r="E22" i="13"/>
  <c r="C22" i="13"/>
  <c r="K21" i="7"/>
  <c r="E21" i="7"/>
  <c r="G21" i="7"/>
  <c r="C21" i="7"/>
  <c r="I21" i="7"/>
  <c r="AJ89" i="5"/>
  <c r="T89" i="5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Z40" i="2"/>
  <c r="AB40" i="2"/>
  <c r="Q128" i="21"/>
</calcChain>
</file>

<file path=xl/sharedStrings.xml><?xml version="1.0" encoding="utf-8"?>
<sst xmlns="http://schemas.openxmlformats.org/spreadsheetml/2006/main" count="3664" uniqueCount="553">
  <si>
    <t>صندوق سرمایه‌گذاری در اوراق بهادار با درآمد ثابت کاردان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</si>
  <si>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</si>
  <si>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</si>
  <si>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</si>
  <si>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</si>
  <si>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</si>
  <si>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</si>
  <si>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</si>
  <si>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</si>
  <si>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</si>
  <si>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</si>
  <si>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</si>
  <si>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</si>
  <si>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</si>
  <si>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</si>
  <si>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</si>
  <si>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</si>
  <si>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</si>
  <si>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</si>
  <si>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</si>
  <si>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بانک‌اقتصادنوین‌</t>
  </si>
  <si>
    <t>بورس کالای ایران</t>
  </si>
  <si>
    <t>پارس‌ مینو</t>
  </si>
  <si>
    <t>پالایش نفت اصفهان</t>
  </si>
  <si>
    <t>پالایش نفت بندرعباس</t>
  </si>
  <si>
    <t>پاکدیس</t>
  </si>
  <si>
    <t>پتروشیمی پارس</t>
  </si>
  <si>
    <t>پتروشیمی پردیس</t>
  </si>
  <si>
    <t>پتروشیمی فناوران</t>
  </si>
  <si>
    <t>پتروشیمی نوری</t>
  </si>
  <si>
    <t>پست بانک ایران</t>
  </si>
  <si>
    <t>تایدواترخاورمیانه</t>
  </si>
  <si>
    <t>تراکتورسازی‌ایران‌</t>
  </si>
  <si>
    <t>توسعه معادن وص.معدنی خاورمیانه</t>
  </si>
  <si>
    <t>داروسازی‌ اکسیر</t>
  </si>
  <si>
    <t>داروسازی‌ فارابی‌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</si>
  <si>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</si>
  <si>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</si>
  <si>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</si>
  <si>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</si>
  <si>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</si>
  <si>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</si>
  <si>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فجر انرژی خلیج فارس</t>
  </si>
  <si>
    <t>فولاد مبارکه اصفهان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</si>
  <si>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</si>
  <si>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</si>
  <si>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</si>
  <si>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</si>
  <si>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</si>
  <si>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هامون نایزه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</si>
  <si>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</si>
  <si>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</si>
  <si>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</si>
  <si>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</si>
  <si>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</si>
  <si>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</si>
  <si>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</si>
  <si>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میدکو-6167-05/02/15</t>
  </si>
  <si>
    <t>1405/02/15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</si>
  <si>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</si>
  <si>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</si>
  <si>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</si>
  <si>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</si>
  <si>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</si>
  <si>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</si>
  <si>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</si>
  <si>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</si>
  <si>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</si>
  <si>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</si>
  <si>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</si>
  <si>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</si>
  <si>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</si>
  <si>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</si>
  <si>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در سهام راد-سهام</t>
  </si>
  <si>
    <t>صندوق س سروسودمند مدبران-سهام</t>
  </si>
  <si>
    <t>صندوق س صنایع اندیشه صبا2-بخشی</t>
  </si>
  <si>
    <t>صندوق س. بخشی صنایع دانایان1-ب</t>
  </si>
  <si>
    <t>صندوق س. بخشی صنایع گندم1-ب</t>
  </si>
  <si>
    <t>صندوق س. بخشی کیان2-ب</t>
  </si>
  <si>
    <t>صندوق س. ثروت هیوا-س</t>
  </si>
  <si>
    <t>صندوق س. طلا کیمیا زرین کاردان</t>
  </si>
  <si>
    <t>صندوق س.امتیاز اول-س</t>
  </si>
  <si>
    <t>صندوق س.بخشی ثروت آفرین1-ب</t>
  </si>
  <si>
    <t>صندوق س.بخشی صنایع سورنا3-ب</t>
  </si>
  <si>
    <t>صندوق س.سهامی پرتو آمال-س</t>
  </si>
  <si>
    <t>صندوق س.سهم نگر جام جم-س</t>
  </si>
  <si>
    <t>صندوق س.موج گستر ثروت-س</t>
  </si>
  <si>
    <t>صندوق سرمایه‌گذاری نیکی گستران</t>
  </si>
  <si>
    <t>صندوق صبا</t>
  </si>
  <si>
    <t>صندوق واسطه گری مالی یکم-سهام</t>
  </si>
  <si>
    <t>صندوق س.بخشی صنایع آسمان1-ب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</si>
  <si>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</si>
  <si>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</si>
  <si>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</si>
  <si>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</si>
  <si>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</si>
  <si>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</si>
  <si>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</si>
  <si>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</si>
  <si>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</si>
  <si>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</si>
  <si>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</si>
  <si>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</si>
  <si>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</si>
  <si>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</si>
  <si>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</si>
  <si>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</si>
  <si>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</si>
  <si>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</si>
  <si>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</si>
  <si>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</si>
  <si>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</si>
  <si>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</si>
  <si>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</si>
  <si>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</si>
  <si>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</si>
  <si>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</si>
  <si>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</si>
  <si>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</si>
  <si>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</si>
  <si>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</si>
  <si>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</si>
  <si>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</si>
  <si>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</si>
  <si>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</si>
  <si>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</si>
  <si>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</si>
  <si>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</si>
  <si>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</si>
  <si>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</si>
  <si>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</si>
  <si>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</si>
  <si>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</si>
  <si>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</si>
  <si>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</si>
  <si>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</si>
  <si>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خزانه-م8بودجه02-041211</t>
  </si>
  <si>
    <t>1402/12/20</t>
  </si>
  <si>
    <t>1404/12/11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</si>
  <si>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</si>
  <si>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</si>
  <si>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</si>
  <si>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</si>
  <si>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</si>
  <si>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</si>
  <si>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</si>
  <si>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</si>
  <si>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</si>
  <si>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</si>
  <si>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صکوک اجاره اخابر06-3ماهه23%</t>
  </si>
  <si>
    <t>1402/11/14</t>
  </si>
  <si>
    <t>1406/11/14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</si>
  <si>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</si>
  <si>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</si>
  <si>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</si>
  <si>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</si>
  <si>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</si>
  <si>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</si>
  <si>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</si>
  <si>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</si>
  <si>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</si>
  <si>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</si>
  <si>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</si>
  <si>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</si>
  <si>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</si>
  <si>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</si>
  <si>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</si>
  <si>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</si>
  <si>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</si>
  <si>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</si>
  <si>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</si>
  <si>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</si>
  <si>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</si>
  <si>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</si>
  <si>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</si>
  <si>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</si>
  <si>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</si>
  <si>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</si>
  <si>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</si>
  <si>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</si>
  <si>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</si>
  <si>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</si>
  <si>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</si>
  <si>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</si>
  <si>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</si>
  <si>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</si>
  <si>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</si>
  <si>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</si>
  <si>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</si>
  <si>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</si>
  <si>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</si>
  <si>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</si>
  <si>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</si>
  <si>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</si>
  <si>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</si>
  <si>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</si>
  <si>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</si>
  <si>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</si>
  <si>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</si>
  <si>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</si>
  <si>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</si>
  <si>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</si>
  <si>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</si>
  <si>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</si>
  <si>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</si>
  <si>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</si>
  <si>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</si>
  <si>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</si>
  <si>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</si>
  <si>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</si>
  <si>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</si>
  <si>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</si>
  <si>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</si>
  <si>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</si>
  <si>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</si>
  <si>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</si>
  <si>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</si>
  <si>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</si>
  <si>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</si>
  <si>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</si>
  <si>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</si>
  <si>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</si>
  <si>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</si>
  <si>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</si>
  <si>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</si>
  <si>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</si>
  <si>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</si>
  <si>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</si>
  <si>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</si>
  <si>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</si>
  <si>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</si>
  <si>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دولت133-ش.خ050410</t>
  </si>
  <si>
    <t>1402/05/10</t>
  </si>
  <si>
    <t>1405/04/10</t>
  </si>
  <si>
    <t>مرابحه عام دولت137-ش.خ061229</t>
  </si>
  <si>
    <t>1402/06/29</t>
  </si>
  <si>
    <t>1406/06/29</t>
  </si>
  <si>
    <t>مرابحه عام دولت140-ش.خ050504</t>
  </si>
  <si>
    <t>1402/07/04</t>
  </si>
  <si>
    <t>1405/05/04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</si>
  <si>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</si>
  <si>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</si>
  <si>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</si>
  <si>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</si>
  <si>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</si>
  <si>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</si>
  <si>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</si>
  <si>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</si>
  <si>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</si>
  <si>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دولت191-ش.خ060328</t>
  </si>
  <si>
    <t>1406/03/28</t>
  </si>
  <si>
    <t>مرابحه عام دولت202-ش.خ060530</t>
  </si>
  <si>
    <t>1403/11/30</t>
  </si>
  <si>
    <t>1406/05/30</t>
  </si>
  <si>
    <t>مرابحه عام دولت206-ش.خ051114</t>
  </si>
  <si>
    <t>1403/12/14</t>
  </si>
  <si>
    <t>1405/11/14</t>
  </si>
  <si>
    <t>مرابحه عام دولت207-ش.خ060614</t>
  </si>
  <si>
    <t>1406/06/14</t>
  </si>
  <si>
    <t>مرابحه عام دولت209-ش.خ050821</t>
  </si>
  <si>
    <t>1405/08/21</t>
  </si>
  <si>
    <t>مرابحه عام دولت238-ش.خ061022</t>
  </si>
  <si>
    <t>1404/07/22</t>
  </si>
  <si>
    <t>1406/10/22</t>
  </si>
  <si>
    <t>مرابحه عام دولت240-ش.خ060929</t>
  </si>
  <si>
    <t>1404/07/29</t>
  </si>
  <si>
    <t>1406/09/29</t>
  </si>
  <si>
    <t>مرابحه عام دولت245-ش.خ070813</t>
  </si>
  <si>
    <t>1404/08/13</t>
  </si>
  <si>
    <t>1407/08/13</t>
  </si>
  <si>
    <t>مرابحه عام دولت247-ش.خ070920</t>
  </si>
  <si>
    <t>1404/08/20</t>
  </si>
  <si>
    <t>1407/09/20</t>
  </si>
  <si>
    <t>مرابحه عام دولت253-ش.خ070311</t>
  </si>
  <si>
    <t>1404/09/11</t>
  </si>
  <si>
    <t>1407/03/11</t>
  </si>
  <si>
    <t>مرابحه عام دولت256-ش.خ070318</t>
  </si>
  <si>
    <t>1404/09/18</t>
  </si>
  <si>
    <t>1407/03/18</t>
  </si>
  <si>
    <t>مرابحه عام دولت263-ش.خ070223</t>
  </si>
  <si>
    <t>1404/10/23</t>
  </si>
  <si>
    <t>1407/02/23</t>
  </si>
  <si>
    <t>مرابحه عام دولت267-ش.خ071014</t>
  </si>
  <si>
    <t>1404/11/14</t>
  </si>
  <si>
    <t>1407/10/14</t>
  </si>
  <si>
    <t>مرابحه عام دولت269-ش.خ071021</t>
  </si>
  <si>
    <t>1404/11/21</t>
  </si>
  <si>
    <t>1407/10/21</t>
  </si>
  <si>
    <t>مرابحه عام دولت272-ش.خ071028</t>
  </si>
  <si>
    <t>1404/11/28</t>
  </si>
  <si>
    <t>1407/10/28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</si>
  <si>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</si>
  <si>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</si>
  <si>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</si>
  <si>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</si>
  <si>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</si>
  <si>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</si>
  <si>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</si>
  <si>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</si>
  <si>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</si>
  <si>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</si>
  <si>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</si>
  <si>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</si>
  <si>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</si>
  <si>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1401/12/28</t>
  </si>
  <si>
    <t>مرابحه عام دولت280-ش.خ080318</t>
  </si>
  <si>
    <t>1404/12/18</t>
  </si>
  <si>
    <t>1408/03/18</t>
  </si>
  <si>
    <t>مرابحه عام دولت279-ش.خ080218</t>
  </si>
  <si>
    <t>1408/02/18</t>
  </si>
  <si>
    <t>مشارکت ش کرج712-3ماهه23%</t>
  </si>
  <si>
    <t>1403/12/28</t>
  </si>
  <si>
    <t>1407/12/28</t>
  </si>
  <si>
    <t>مرابحه عام دولت276-ش.خ080305</t>
  </si>
  <si>
    <t>1404/12/05</t>
  </si>
  <si>
    <t>1408/03/05</t>
  </si>
  <si>
    <t>مرابحه عام دولت275-ش.خ080205</t>
  </si>
  <si>
    <t>1408/05/05</t>
  </si>
  <si>
    <t>اوراق مشارکت طرح قطارشهری کرج جدید 1403</t>
  </si>
  <si>
    <t>خیر</t>
  </si>
  <si>
    <t>اوراق مشارکت طرح قطارشهری اصفهان 1404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</si>
  <si>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</si>
  <si>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</si>
  <si>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</si>
  <si>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</si>
  <si>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</si>
  <si>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</si>
  <si>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</si>
  <si>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</si>
  <si>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</si>
  <si>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-9.64%</t>
  </si>
  <si>
    <t>سایر</t>
  </si>
  <si>
    <t>-9.56%</t>
  </si>
  <si>
    <t>0.00%</t>
  </si>
  <si>
    <t>-10.00%</t>
  </si>
  <si>
    <t>-1.54%</t>
  </si>
  <si>
    <t>-8.57%</t>
  </si>
  <si>
    <t>-4.28%</t>
  </si>
  <si>
    <t>-2.14%</t>
  </si>
  <si>
    <t>-9.77%</t>
  </si>
  <si>
    <t>-9.91%</t>
  </si>
  <si>
    <t>-4.85%</t>
  </si>
  <si>
    <t>-3.61%</t>
  </si>
  <si>
    <t>1.95%</t>
  </si>
  <si>
    <t>-4.18%</t>
  </si>
  <si>
    <t>0.76%</t>
  </si>
  <si>
    <t>-6.83%</t>
  </si>
  <si>
    <t>-5.60%</t>
  </si>
  <si>
    <t>-9.03%</t>
  </si>
  <si>
    <t>-0.43%</t>
  </si>
  <si>
    <t>0.30%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</si>
  <si>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</si>
  <si>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</si>
  <si>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</si>
  <si>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</si>
  <si>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</si>
  <si>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</si>
  <si>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</si>
  <si>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</si>
  <si>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</si>
  <si>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</si>
  <si>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</si>
  <si>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</si>
  <si>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</si>
  <si>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</si>
  <si>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</si>
  <si>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</si>
  <si>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</si>
  <si>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</si>
  <si>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</si>
  <si>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</si>
  <si>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</si>
  <si>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</si>
  <si>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</si>
  <si>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</si>
  <si>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</si>
  <si>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</si>
  <si>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</si>
  <si>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</si>
  <si>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</si>
  <si>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بین المللی توسعه ص. معادن غدیر</t>
  </si>
  <si>
    <t>کشت و دامداری فکا</t>
  </si>
  <si>
    <t>داروسازی کاسپین تامین</t>
  </si>
  <si>
    <t>گروه مپنا (سهامی عام)</t>
  </si>
  <si>
    <t>گروه انتخاب الکترونیک آرمان</t>
  </si>
  <si>
    <t>ریخته‌گری‌ تراکتورسازی‌ ایران‌</t>
  </si>
  <si>
    <t>بورس انرژی ایران</t>
  </si>
  <si>
    <t>تولیدات پتروشیمی قائد بصیر</t>
  </si>
  <si>
    <t>سرمایه‌گذاری‌ سایپا</t>
  </si>
  <si>
    <t>سیمان‌مازندران‌</t>
  </si>
  <si>
    <t>تامین سرمایه کاردان</t>
  </si>
  <si>
    <t>صنایع پتروشیمی خلیج فارس</t>
  </si>
  <si>
    <t>ح . سرمایه‌گذاری‌ سپه‌</t>
  </si>
  <si>
    <t>گروه صنایع کاغذ پارس</t>
  </si>
  <si>
    <t>بانک صادرات ایران</t>
  </si>
  <si>
    <t>رادیاتور ایران‌</t>
  </si>
  <si>
    <t>گروه مالی صبا تامین</t>
  </si>
  <si>
    <t>سرمایه گذاری صدرتامین</t>
  </si>
  <si>
    <t>-2-2</t>
  </si>
  <si>
    <t>درآمد حاصل از سرمایه­گذاری در واحدهای صندوق</t>
  </si>
  <si>
    <t>درآمد سود صندوق</t>
  </si>
  <si>
    <t>صندوق س. درسهام اطلس-س</t>
  </si>
  <si>
    <t>صندوق س. شاخصی هم وزن همسنگ-س</t>
  </si>
  <si>
    <t>صندوق س.بخشی صنایع پاداش2-ب</t>
  </si>
  <si>
    <t>صندوق س صنایع دایا3-بخشی</t>
  </si>
  <si>
    <t>صندوق س صنایع اعتبار1-بخشی</t>
  </si>
  <si>
    <t>-3-2</t>
  </si>
  <si>
    <t>عنوان</t>
  </si>
  <si>
    <t>درآمد سود اوراق</t>
  </si>
  <si>
    <t>اجاره تابان کاردان14041015</t>
  </si>
  <si>
    <t>مرابحه عام دولت143-ش.خ041009</t>
  </si>
  <si>
    <t>مرابحه عام دولت144-ش.خ040730</t>
  </si>
  <si>
    <t>مرابحه عام دولت145-ش.خ050707</t>
  </si>
  <si>
    <t>اسناد خزانه-م7بودجه02-040910</t>
  </si>
  <si>
    <t>مرابحه عام دولت174-ش.خ041027</t>
  </si>
  <si>
    <t>مرابحه فاران شیمی 14050730</t>
  </si>
  <si>
    <t>اجاره دومینو14061003</t>
  </si>
  <si>
    <t>اجاره گلریز پلیمر قم14051026</t>
  </si>
  <si>
    <t>مرابحه فولاد آتیه 14061206</t>
  </si>
  <si>
    <t>مرابحه اتومبیل سازی فردا051224</t>
  </si>
  <si>
    <t>اسنادخزانه-م7بودجه01-040714</t>
  </si>
  <si>
    <t>اسنادخزانه-م5بودجه01-041015</t>
  </si>
  <si>
    <t>اسنادخزانه-م8بودجه01-040728</t>
  </si>
  <si>
    <t>مرابحه عام دولت139-ش.خ040804</t>
  </si>
  <si>
    <t>مرابحه عام دولت228-ش.خ070521</t>
  </si>
  <si>
    <t>مرابحه عام دولت229-ش.خ061028</t>
  </si>
  <si>
    <t>مرابحه عام دولت237-ش.خ070715</t>
  </si>
  <si>
    <t>مرابحه عام دولت178-ش.خ041117</t>
  </si>
  <si>
    <t>مشارکت ش کرج412-3ماهه18%</t>
  </si>
  <si>
    <t>مشارکت ش کرج042-3ماهه18%</t>
  </si>
  <si>
    <t>مشارکت ش قم412-3ماهه18%</t>
  </si>
  <si>
    <t>مرابحه ذوب و نوردکرمان14060814</t>
  </si>
  <si>
    <t>اجاره تابان فرداکاردان14050803</t>
  </si>
  <si>
    <t>اجاره توسعه س. سامان14060303</t>
  </si>
  <si>
    <t>مرابحه انتخاب آرمان050917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</si>
  <si>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</si>
  <si>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</si>
  <si>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</si>
  <si>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</si>
  <si>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</si>
  <si>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</si>
  <si>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</si>
  <si>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</si>
  <si>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</si>
  <si>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</si>
  <si>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</si>
  <si>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</si>
  <si>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</si>
  <si>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</si>
  <si>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</si>
  <si>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</si>
  <si>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</si>
  <si>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</si>
  <si>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</si>
  <si>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</si>
  <si>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</si>
  <si>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</si>
  <si>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</si>
  <si>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1404/07/20</t>
  </si>
  <si>
    <t>1404/12/10</t>
  </si>
  <si>
    <t>1404/09/22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</si>
  <si>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</si>
  <si>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</si>
  <si>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</si>
  <si>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</si>
  <si>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</si>
  <si>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</si>
  <si>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</si>
  <si>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</si>
  <si>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</si>
  <si>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</si>
  <si>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1407/07/15</t>
  </si>
  <si>
    <t>1406/10/28</t>
  </si>
  <si>
    <t>1407/05/21</t>
  </si>
  <si>
    <t>1404/11/17</t>
  </si>
  <si>
    <t>1404/10/27</t>
  </si>
  <si>
    <t>1405/07/07</t>
  </si>
  <si>
    <t>1404/07/30</t>
  </si>
  <si>
    <t>1404/10/09</t>
  </si>
  <si>
    <t>1404/08/03</t>
  </si>
  <si>
    <t>1404/12/24</t>
  </si>
  <si>
    <t>1404/12/25</t>
  </si>
  <si>
    <t>1404/12/13</t>
  </si>
  <si>
    <t>1406/12/06</t>
  </si>
  <si>
    <t>1405/10/26</t>
  </si>
  <si>
    <t>1406/10/03</t>
  </si>
  <si>
    <t>1406/08/14</t>
  </si>
  <si>
    <t>1405/08/03</t>
  </si>
  <si>
    <t>1405/07/30</t>
  </si>
  <si>
    <t>1406/03/03</t>
  </si>
  <si>
    <t>1404/10/15</t>
  </si>
  <si>
    <t>1405/09/17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</si>
  <si>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</si>
  <si>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</si>
  <si>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</si>
  <si>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</si>
  <si>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</si>
  <si>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</si>
  <si>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</si>
  <si>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</si>
  <si>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</si>
  <si>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</si>
  <si>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</si>
  <si>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</si>
  <si>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</si>
  <si>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</si>
  <si>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</si>
  <si>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</si>
  <si>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</si>
  <si>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بانک تجارت</t>
  </si>
  <si>
    <t>بانک سامان</t>
  </si>
  <si>
    <t>بانک اقتصاد</t>
  </si>
  <si>
    <t>بانک مسکن</t>
  </si>
  <si>
    <t>بانک پاسارگاد</t>
  </si>
  <si>
    <t>بانک صادرات</t>
  </si>
  <si>
    <t>بانک کشاورزی</t>
  </si>
  <si>
    <t>بانک شهر</t>
  </si>
  <si>
    <t>بانک ملی</t>
  </si>
  <si>
    <t>بانک گردشگری</t>
  </si>
  <si>
    <t>بانک رفاه</t>
  </si>
  <si>
    <t>4-1- سپرده های بانکی</t>
  </si>
  <si>
    <t>بانک اقتصاد نوین</t>
  </si>
  <si>
    <t>بانک خاورمیانه</t>
  </si>
  <si>
    <t>بانک پارسیان</t>
  </si>
  <si>
    <t>تجارت تجارت</t>
  </si>
  <si>
    <t>خاورمیانه خاورمیانه</t>
  </si>
  <si>
    <t>سامان سامان</t>
  </si>
  <si>
    <t>اقتصاد اقتصاد</t>
  </si>
  <si>
    <t>ملی ملی</t>
  </si>
  <si>
    <t>گردشگری گردشگری</t>
  </si>
  <si>
    <t>مسکن مسکن</t>
  </si>
  <si>
    <t>پاسارگاد پاسارگاد</t>
  </si>
  <si>
    <t>صادرات صادرات</t>
  </si>
  <si>
    <t>ملت ملت</t>
  </si>
  <si>
    <t>پارسیان پارسیان</t>
  </si>
  <si>
    <t>کشاورزی کشاورزی</t>
  </si>
  <si>
    <t>شهر شهر</t>
  </si>
  <si>
    <t>رفاه رفاه</t>
  </si>
  <si>
    <t xml:space="preserve"> </t>
  </si>
  <si>
    <t>سلف موازی گاز مایع کنگان051</t>
  </si>
  <si>
    <t>مرابحه فولاد هرمزگان جنوب</t>
  </si>
  <si>
    <t>مرابحه لبنی رامک شیراز080629</t>
  </si>
  <si>
    <t>-</t>
  </si>
  <si>
    <t>شرکت تامین سرمایه کاردان</t>
  </si>
  <si>
    <t>اجاره تابان کاردان14050803</t>
  </si>
  <si>
    <t>اوراق مشارکت اتوبوسرانی اصفهان1404</t>
  </si>
  <si>
    <t>اوراق مشارکت قطار شهری اصفهان1404</t>
  </si>
  <si>
    <t>اوراق مشارکت قطار شهری کرج1403</t>
  </si>
  <si>
    <t xml:space="preserve">سلف موازی گازمایع کنگان051	</t>
  </si>
  <si>
    <t xml:space="preserve">سلف موازی هیدروکربن آفتاب062 </t>
  </si>
  <si>
    <t>صکوک اجاره فارس073</t>
  </si>
  <si>
    <t>صکوک مرابحه خزامیا511</t>
  </si>
  <si>
    <t>صکوک اجاره صگستر504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</si>
</sst>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%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2" fontId="0" fillId="0" borderId="2" xfId="1" applyNumberFormat="1" applyFont="1" applyBorder="1" applyAlignment="1">
      <alignment horizontal="center"/>
    </xf>
    <xf numFmtId="2" fontId="5" fillId="0" borderId="6" xfId="1" applyNumberFormat="1" applyFont="1" applyFill="1" applyBorder="1" applyAlignment="1">
      <alignment horizontal="center" vertical="top"/>
    </xf>
    <xf numFmtId="2" fontId="0" fillId="0" borderId="0" xfId="1" applyNumberFormat="1" applyFont="1" applyAlignment="1">
      <alignment horizontal="center"/>
    </xf>
    <xf numFmtId="3" fontId="5" fillId="0" borderId="0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Alignment="1">
      <alignment horizontal="right" vertical="top"/>
    </xf>
    <xf numFmtId="0" fontId="3" fillId="0" borderId="0" xfId="0" applyFont="1" applyFill="1" applyAlignment="1">
      <alignment horizontal="right" vertical="center" readingOrder="2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0" fillId="0" borderId="0" xfId="0" applyAlignment="1">
      <alignment horizontal="center"/>
    </xf>
    <xf numFmtId="3" fontId="5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180"/>
    </xf>
    <xf numFmtId="0" fontId="5" fillId="0" borderId="0" xfId="0" applyFont="1" applyAlignment="1">
      <alignment horizontal="left" textRotation="180"/>
    </xf>
    <xf numFmtId="0" fontId="5" fillId="0" borderId="0" xfId="0" applyFont="1" applyAlignment="1">
      <alignment horizontal="left"/>
    </xf>
    <xf numFmtId="9" fontId="5" fillId="0" borderId="0" xfId="1" applyFont="1" applyFill="1" applyBorder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171" fontId="5" fillId="0" borderId="0" xfId="1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9" t="s">
        <v>0</v>
      </c>
      <c r="B1" s="49"/>
      <c r="C1" s="49"/>
    </row>
    <row r="2" spans="1:3" ht="21.75" customHeight="1" x14ac:dyDescent="0.2">
      <c r="A2" s="49" t="s">
        <v>1</v>
      </c>
      <c r="B2" s="49"/>
      <c r="C2" s="49"/>
    </row>
    <row r="3" spans="1:3" ht="21.75" customHeight="1" x14ac:dyDescent="0.2">
      <c r="A3" s="49" t="s">
        <v>2</v>
      </c>
      <c r="B3" s="49"/>
      <c r="C3" s="49"/>
    </row>
    <row r="4" spans="1:3" ht="7.35" customHeight="1" x14ac:dyDescent="0.2"/>
    <row r="5" spans="1:3" ht="123.6" customHeight="1" x14ac:dyDescent="0.2">
      <c r="B5" s="50"/>
    </row>
    <row r="6" spans="1:3" ht="123.6" customHeight="1" x14ac:dyDescent="0.2">
      <c r="B6" s="5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6"/>
  <sheetViews>
    <sheetView rightToLeft="1" topLeftCell="A13" workbookViewId="0">
      <selection activeCell="J35" sqref="J35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7" bestFit="1" customWidth="1"/>
    <col min="7" max="7" width="1.28515625" customWidth="1"/>
    <col min="8" max="8" width="11.14062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7.28515625" bestFit="1" customWidth="1"/>
    <col min="18" max="18" width="1.28515625" customWidth="1"/>
    <col min="19" max="19" width="16.140625" bestFit="1" customWidth="1"/>
    <col min="20" max="20" width="1.28515625" customWidth="1"/>
    <col min="21" max="21" width="17.5703125" bestFit="1" customWidth="1"/>
    <col min="22" max="22" width="1.28515625" customWidth="1"/>
    <col min="23" max="23" width="17.28515625" bestFit="1" customWidth="1"/>
    <col min="24" max="24" width="0.28515625" customWidth="1"/>
    <col min="27" max="27" width="12.42578125" bestFit="1" customWidth="1"/>
  </cols>
  <sheetData>
    <row r="1" spans="1:2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4.45" customHeight="1" x14ac:dyDescent="0.2"/>
    <row r="5" spans="1:23" ht="14.45" customHeight="1" x14ac:dyDescent="0.2">
      <c r="A5" s="1" t="s">
        <v>398</v>
      </c>
      <c r="B5" s="60" t="s">
        <v>399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4.45" customHeight="1" x14ac:dyDescent="0.2">
      <c r="D6" s="56" t="s">
        <v>374</v>
      </c>
      <c r="E6" s="56"/>
      <c r="F6" s="56"/>
      <c r="G6" s="56"/>
      <c r="H6" s="56"/>
      <c r="I6" s="56"/>
      <c r="J6" s="56"/>
      <c r="K6" s="56"/>
      <c r="L6" s="56"/>
      <c r="N6" s="56" t="s">
        <v>375</v>
      </c>
      <c r="O6" s="56"/>
      <c r="P6" s="56"/>
      <c r="Q6" s="56"/>
      <c r="R6" s="56"/>
      <c r="S6" s="56"/>
      <c r="T6" s="56"/>
      <c r="U6" s="56"/>
      <c r="V6" s="56"/>
      <c r="W6" s="56"/>
    </row>
    <row r="7" spans="1:23" ht="14.45" customHeight="1" x14ac:dyDescent="0.2">
      <c r="D7" s="3"/>
      <c r="E7" s="3"/>
      <c r="F7" s="3"/>
      <c r="G7" s="3"/>
      <c r="H7" s="3"/>
      <c r="I7" s="3"/>
      <c r="J7" s="59" t="s">
        <v>50</v>
      </c>
      <c r="K7" s="59"/>
      <c r="L7" s="59"/>
      <c r="N7" s="3"/>
      <c r="O7" s="3"/>
      <c r="P7" s="3"/>
      <c r="Q7" s="3"/>
      <c r="R7" s="3"/>
      <c r="S7" s="3"/>
      <c r="T7" s="3"/>
      <c r="U7" s="59" t="s">
        <v>50</v>
      </c>
      <c r="V7" s="59"/>
      <c r="W7" s="59"/>
    </row>
    <row r="8" spans="1:23" ht="14.45" customHeight="1" x14ac:dyDescent="0.2">
      <c r="A8" s="56" t="s">
        <v>68</v>
      </c>
      <c r="B8" s="56"/>
      <c r="D8" s="2" t="s">
        <v>400</v>
      </c>
      <c r="F8" s="2" t="s">
        <v>378</v>
      </c>
      <c r="H8" s="2" t="s">
        <v>379</v>
      </c>
      <c r="J8" s="4" t="s">
        <v>352</v>
      </c>
      <c r="K8" s="3"/>
      <c r="L8" s="4" t="s">
        <v>360</v>
      </c>
      <c r="N8" s="2" t="s">
        <v>400</v>
      </c>
      <c r="P8" s="56" t="s">
        <v>378</v>
      </c>
      <c r="Q8" s="56"/>
      <c r="S8" s="2" t="s">
        <v>379</v>
      </c>
      <c r="U8" s="4" t="s">
        <v>352</v>
      </c>
      <c r="V8" s="3"/>
      <c r="W8" s="4" t="s">
        <v>360</v>
      </c>
    </row>
    <row r="9" spans="1:23" ht="21.75" customHeight="1" x14ac:dyDescent="0.2">
      <c r="A9" s="57" t="s">
        <v>401</v>
      </c>
      <c r="B9" s="5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58">
        <v>0</v>
      </c>
      <c r="Q9" s="58"/>
      <c r="S9" s="6">
        <v>289137101</v>
      </c>
      <c r="U9" s="6">
        <v>179400141</v>
      </c>
      <c r="W9" s="7">
        <v>0</v>
      </c>
    </row>
    <row r="10" spans="1:23" ht="21.75" customHeight="1" x14ac:dyDescent="0.2">
      <c r="A10" s="51" t="s">
        <v>80</v>
      </c>
      <c r="B10" s="51"/>
      <c r="D10" s="9">
        <v>0</v>
      </c>
      <c r="F10" s="9">
        <v>-293952770858</v>
      </c>
      <c r="H10" s="9">
        <v>0</v>
      </c>
      <c r="J10" s="9">
        <v>-293952770858</v>
      </c>
      <c r="L10" s="10">
        <v>-4.1100000000000003</v>
      </c>
      <c r="N10" s="9">
        <v>0</v>
      </c>
      <c r="P10" s="52">
        <v>935989412754</v>
      </c>
      <c r="Q10" s="52"/>
      <c r="S10" s="9">
        <v>293788213766</v>
      </c>
      <c r="U10" s="9">
        <v>1220249477606</v>
      </c>
      <c r="W10" s="10">
        <v>2.14</v>
      </c>
    </row>
    <row r="11" spans="1:23" ht="21.75" customHeight="1" x14ac:dyDescent="0.2">
      <c r="A11" s="51" t="s">
        <v>402</v>
      </c>
      <c r="B11" s="51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52">
        <v>0</v>
      </c>
      <c r="Q11" s="52"/>
      <c r="S11" s="9">
        <v>342853653</v>
      </c>
      <c r="U11" s="9">
        <v>-1614060325</v>
      </c>
      <c r="W11" s="10">
        <v>0</v>
      </c>
    </row>
    <row r="12" spans="1:23" ht="21.75" customHeight="1" x14ac:dyDescent="0.2">
      <c r="A12" s="51" t="s">
        <v>72</v>
      </c>
      <c r="B12" s="51"/>
      <c r="D12" s="9">
        <v>0</v>
      </c>
      <c r="F12" s="9">
        <v>-2127757053</v>
      </c>
      <c r="H12" s="9">
        <v>0</v>
      </c>
      <c r="J12" s="9">
        <v>-2127757053</v>
      </c>
      <c r="L12" s="10">
        <v>-0.03</v>
      </c>
      <c r="N12" s="9">
        <v>0</v>
      </c>
      <c r="P12" s="52">
        <v>30023946238</v>
      </c>
      <c r="Q12" s="52"/>
      <c r="S12" s="9">
        <v>92282992</v>
      </c>
      <c r="U12" s="9">
        <v>-243076288504</v>
      </c>
      <c r="W12" s="10">
        <v>-0.43</v>
      </c>
    </row>
    <row r="13" spans="1:23" ht="21.75" customHeight="1" x14ac:dyDescent="0.2">
      <c r="A13" s="51" t="s">
        <v>403</v>
      </c>
      <c r="B13" s="51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52">
        <v>0</v>
      </c>
      <c r="Q13" s="52"/>
      <c r="S13" s="9">
        <v>585400082</v>
      </c>
      <c r="U13" s="9">
        <v>585400082</v>
      </c>
      <c r="W13" s="10">
        <v>0</v>
      </c>
    </row>
    <row r="14" spans="1:23" ht="21.75" customHeight="1" x14ac:dyDescent="0.2">
      <c r="A14" s="51" t="s">
        <v>74</v>
      </c>
      <c r="B14" s="51"/>
      <c r="D14" s="9">
        <v>0</v>
      </c>
      <c r="F14" s="9">
        <v>-727882428</v>
      </c>
      <c r="H14" s="9">
        <v>0</v>
      </c>
      <c r="J14" s="9">
        <v>-727882428</v>
      </c>
      <c r="L14" s="10">
        <v>-0.01</v>
      </c>
      <c r="N14" s="9">
        <v>0</v>
      </c>
      <c r="P14" s="52">
        <v>31507689593</v>
      </c>
      <c r="Q14" s="52"/>
      <c r="S14" s="9">
        <v>-31201710509</v>
      </c>
      <c r="U14" s="9">
        <v>-108342613032</v>
      </c>
      <c r="W14" s="10">
        <v>-0.19</v>
      </c>
    </row>
    <row r="15" spans="1:23" ht="21.75" customHeight="1" x14ac:dyDescent="0.2">
      <c r="A15" s="51" t="s">
        <v>404</v>
      </c>
      <c r="B15" s="51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52">
        <v>0</v>
      </c>
      <c r="Q15" s="52"/>
      <c r="S15" s="9">
        <v>993090163</v>
      </c>
      <c r="U15" s="9">
        <v>993090163</v>
      </c>
      <c r="W15" s="10">
        <v>0</v>
      </c>
    </row>
    <row r="16" spans="1:23" ht="21.75" customHeight="1" x14ac:dyDescent="0.2">
      <c r="A16" s="51" t="s">
        <v>89</v>
      </c>
      <c r="B16" s="51"/>
      <c r="D16" s="9">
        <v>0</v>
      </c>
      <c r="F16" s="9">
        <v>-10659627935</v>
      </c>
      <c r="H16" s="9">
        <v>0</v>
      </c>
      <c r="J16" s="9">
        <v>-10659627935</v>
      </c>
      <c r="L16" s="10">
        <v>-0.15</v>
      </c>
      <c r="N16" s="9">
        <v>0</v>
      </c>
      <c r="P16" s="52">
        <v>62632549516</v>
      </c>
      <c r="Q16" s="52"/>
      <c r="S16" s="9">
        <v>16776113163</v>
      </c>
      <c r="U16" s="9">
        <v>-824780863793</v>
      </c>
      <c r="W16" s="10">
        <v>-1.45</v>
      </c>
    </row>
    <row r="17" spans="1:23" ht="21.75" customHeight="1" x14ac:dyDescent="0.2">
      <c r="A17" s="51" t="s">
        <v>405</v>
      </c>
      <c r="B17" s="51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52">
        <v>0</v>
      </c>
      <c r="Q17" s="52"/>
      <c r="S17" s="9">
        <v>1627810716</v>
      </c>
      <c r="U17" s="9">
        <v>1627810716</v>
      </c>
      <c r="W17" s="10">
        <v>0</v>
      </c>
    </row>
    <row r="18" spans="1:23" ht="21.75" customHeight="1" x14ac:dyDescent="0.2">
      <c r="A18" s="51" t="s">
        <v>88</v>
      </c>
      <c r="B18" s="51"/>
      <c r="D18" s="9">
        <v>0</v>
      </c>
      <c r="F18" s="9">
        <v>1040957438</v>
      </c>
      <c r="H18" s="9">
        <v>0</v>
      </c>
      <c r="J18" s="9">
        <v>1040957438</v>
      </c>
      <c r="L18" s="10">
        <v>0.01</v>
      </c>
      <c r="N18" s="9">
        <v>0</v>
      </c>
      <c r="P18" s="52">
        <v>271023575418</v>
      </c>
      <c r="Q18" s="52"/>
      <c r="S18" s="9">
        <v>0</v>
      </c>
      <c r="U18" s="9">
        <v>220394233545</v>
      </c>
      <c r="W18" s="10">
        <v>0.39</v>
      </c>
    </row>
    <row r="19" spans="1:23" ht="21.75" customHeight="1" x14ac:dyDescent="0.2">
      <c r="A19" s="51" t="s">
        <v>83</v>
      </c>
      <c r="B19" s="51"/>
      <c r="D19" s="9">
        <v>0</v>
      </c>
      <c r="F19" s="9">
        <v>-45999999</v>
      </c>
      <c r="H19" s="9">
        <v>0</v>
      </c>
      <c r="J19" s="9">
        <v>-45999999</v>
      </c>
      <c r="L19" s="10">
        <v>0</v>
      </c>
      <c r="N19" s="9">
        <v>0</v>
      </c>
      <c r="P19" s="52">
        <v>0</v>
      </c>
      <c r="Q19" s="52"/>
      <c r="S19" s="35">
        <v>0</v>
      </c>
      <c r="U19" s="9">
        <v>-45999999</v>
      </c>
      <c r="W19" s="10">
        <v>0</v>
      </c>
    </row>
    <row r="20" spans="1:23" ht="21.75" customHeight="1" x14ac:dyDescent="0.2">
      <c r="A20" s="51" t="s">
        <v>90</v>
      </c>
      <c r="B20" s="51"/>
      <c r="D20" s="9">
        <v>0</v>
      </c>
      <c r="F20" s="9">
        <v>-459999999</v>
      </c>
      <c r="H20" s="9">
        <v>0</v>
      </c>
      <c r="J20" s="9">
        <v>-459999999</v>
      </c>
      <c r="L20" s="10">
        <v>-0.01</v>
      </c>
      <c r="N20" s="9">
        <v>0</v>
      </c>
      <c r="P20" s="52">
        <v>0</v>
      </c>
      <c r="Q20" s="52"/>
      <c r="S20" s="35">
        <v>0</v>
      </c>
      <c r="U20" s="9">
        <v>-459999999</v>
      </c>
      <c r="W20" s="10">
        <v>0</v>
      </c>
    </row>
    <row r="21" spans="1:23" ht="21.75" customHeight="1" x14ac:dyDescent="0.2">
      <c r="A21" s="51" t="s">
        <v>86</v>
      </c>
      <c r="B21" s="51"/>
      <c r="D21" s="9">
        <v>0</v>
      </c>
      <c r="F21" s="9">
        <v>-66433408</v>
      </c>
      <c r="H21" s="9">
        <v>0</v>
      </c>
      <c r="J21" s="9">
        <v>-66433408</v>
      </c>
      <c r="L21" s="10">
        <v>0</v>
      </c>
      <c r="N21" s="9">
        <v>0</v>
      </c>
      <c r="P21" s="52">
        <v>-23474009</v>
      </c>
      <c r="Q21" s="52"/>
      <c r="S21" s="35">
        <v>0</v>
      </c>
      <c r="U21" s="9">
        <v>-66433408</v>
      </c>
      <c r="W21" s="10">
        <v>0</v>
      </c>
    </row>
    <row r="22" spans="1:23" ht="21.75" customHeight="1" x14ac:dyDescent="0.2">
      <c r="A22" s="51" t="s">
        <v>76</v>
      </c>
      <c r="B22" s="51"/>
      <c r="D22" s="9">
        <v>0</v>
      </c>
      <c r="F22" s="9">
        <v>-26856945</v>
      </c>
      <c r="H22" s="9">
        <v>0</v>
      </c>
      <c r="J22" s="9">
        <v>-26856945</v>
      </c>
      <c r="L22" s="10">
        <v>0</v>
      </c>
      <c r="N22" s="9">
        <v>0</v>
      </c>
      <c r="P22" s="52">
        <v>161653148</v>
      </c>
      <c r="Q22" s="52"/>
      <c r="S22" s="35">
        <v>0</v>
      </c>
      <c r="U22" s="9">
        <v>-213039906</v>
      </c>
      <c r="W22" s="10">
        <v>0</v>
      </c>
    </row>
    <row r="23" spans="1:23" ht="21.75" customHeight="1" x14ac:dyDescent="0.2">
      <c r="A23" s="51" t="s">
        <v>81</v>
      </c>
      <c r="B23" s="51"/>
      <c r="D23" s="9">
        <v>0</v>
      </c>
      <c r="F23" s="9">
        <v>-261892531</v>
      </c>
      <c r="H23" s="9">
        <v>0</v>
      </c>
      <c r="J23" s="9">
        <v>-261892531</v>
      </c>
      <c r="L23" s="10">
        <v>0</v>
      </c>
      <c r="N23" s="9">
        <v>0</v>
      </c>
      <c r="P23" s="52">
        <v>44465675</v>
      </c>
      <c r="Q23" s="52"/>
      <c r="S23" s="35">
        <v>0</v>
      </c>
      <c r="U23" s="9">
        <v>-180543324</v>
      </c>
      <c r="W23" s="10">
        <v>0</v>
      </c>
    </row>
    <row r="24" spans="1:23" ht="21.75" customHeight="1" x14ac:dyDescent="0.2">
      <c r="A24" s="51" t="s">
        <v>84</v>
      </c>
      <c r="B24" s="51"/>
      <c r="D24" s="9">
        <v>0</v>
      </c>
      <c r="F24" s="9">
        <v>-76932025</v>
      </c>
      <c r="H24" s="9">
        <v>0</v>
      </c>
      <c r="J24" s="9">
        <v>-76932025</v>
      </c>
      <c r="L24" s="10">
        <v>0</v>
      </c>
      <c r="N24" s="9">
        <v>0</v>
      </c>
      <c r="P24" s="52">
        <v>2064967501</v>
      </c>
      <c r="Q24" s="52"/>
      <c r="S24" s="35">
        <v>0</v>
      </c>
      <c r="U24" s="9">
        <v>-1745304943</v>
      </c>
      <c r="W24" s="10">
        <v>0</v>
      </c>
    </row>
    <row r="25" spans="1:23" ht="21.75" customHeight="1" x14ac:dyDescent="0.2">
      <c r="A25" s="51" t="s">
        <v>73</v>
      </c>
      <c r="B25" s="51"/>
      <c r="D25" s="9">
        <v>0</v>
      </c>
      <c r="F25" s="9">
        <v>-46912439</v>
      </c>
      <c r="H25" s="9">
        <v>0</v>
      </c>
      <c r="J25" s="9">
        <v>-46912439</v>
      </c>
      <c r="L25" s="10">
        <v>0</v>
      </c>
      <c r="N25" s="9">
        <v>0</v>
      </c>
      <c r="P25" s="52">
        <v>-86633451</v>
      </c>
      <c r="Q25" s="52"/>
      <c r="S25" s="35">
        <v>0</v>
      </c>
      <c r="U25" s="9">
        <v>-1106250373</v>
      </c>
      <c r="W25" s="10">
        <v>0</v>
      </c>
    </row>
    <row r="26" spans="1:23" ht="21.75" customHeight="1" x14ac:dyDescent="0.2">
      <c r="A26" s="51" t="s">
        <v>77</v>
      </c>
      <c r="B26" s="51"/>
      <c r="D26" s="9">
        <v>0</v>
      </c>
      <c r="F26" s="9">
        <v>-45999999</v>
      </c>
      <c r="H26" s="9">
        <v>0</v>
      </c>
      <c r="J26" s="9">
        <v>-45999999</v>
      </c>
      <c r="L26" s="10">
        <v>0</v>
      </c>
      <c r="N26" s="9">
        <v>0</v>
      </c>
      <c r="P26" s="52">
        <v>0</v>
      </c>
      <c r="Q26" s="52"/>
      <c r="S26" s="35">
        <v>0</v>
      </c>
      <c r="U26" s="9">
        <v>-45999999</v>
      </c>
      <c r="W26" s="10">
        <v>0</v>
      </c>
    </row>
    <row r="27" spans="1:23" ht="21.75" customHeight="1" x14ac:dyDescent="0.2">
      <c r="A27" s="51" t="s">
        <v>82</v>
      </c>
      <c r="B27" s="51"/>
      <c r="D27" s="9">
        <v>0</v>
      </c>
      <c r="F27" s="9">
        <v>-103620362</v>
      </c>
      <c r="H27" s="9">
        <v>0</v>
      </c>
      <c r="J27" s="9">
        <v>-103620362</v>
      </c>
      <c r="L27" s="10">
        <v>0</v>
      </c>
      <c r="N27" s="9">
        <v>0</v>
      </c>
      <c r="P27" s="52">
        <v>-112835990</v>
      </c>
      <c r="Q27" s="52"/>
      <c r="S27" s="35">
        <v>0</v>
      </c>
      <c r="U27" s="9">
        <v>-2691747480</v>
      </c>
      <c r="W27" s="10">
        <v>0</v>
      </c>
    </row>
    <row r="28" spans="1:23" ht="21.75" customHeight="1" x14ac:dyDescent="0.2">
      <c r="A28" s="51" t="s">
        <v>71</v>
      </c>
      <c r="B28" s="51"/>
      <c r="D28" s="9">
        <v>0</v>
      </c>
      <c r="F28" s="9">
        <v>-662128056</v>
      </c>
      <c r="H28" s="9">
        <v>0</v>
      </c>
      <c r="J28" s="9">
        <v>-662128056</v>
      </c>
      <c r="L28" s="10">
        <v>-0.01</v>
      </c>
      <c r="N28" s="9">
        <v>0</v>
      </c>
      <c r="P28" s="52">
        <v>4983805290</v>
      </c>
      <c r="Q28" s="52"/>
      <c r="S28" s="35">
        <v>0</v>
      </c>
      <c r="U28" s="9">
        <v>-18132742654</v>
      </c>
      <c r="W28" s="10">
        <v>-0.03</v>
      </c>
    </row>
    <row r="29" spans="1:23" ht="21.75" customHeight="1" x14ac:dyDescent="0.2">
      <c r="A29" s="51" t="s">
        <v>75</v>
      </c>
      <c r="B29" s="51"/>
      <c r="D29" s="9">
        <v>0</v>
      </c>
      <c r="F29" s="9">
        <v>-1411915298</v>
      </c>
      <c r="H29" s="9">
        <v>0</v>
      </c>
      <c r="J29" s="9">
        <v>-1411915298</v>
      </c>
      <c r="L29" s="10">
        <v>-0.02</v>
      </c>
      <c r="N29" s="9">
        <v>0</v>
      </c>
      <c r="P29" s="52">
        <v>3225437494</v>
      </c>
      <c r="Q29" s="52"/>
      <c r="S29" s="35">
        <v>0</v>
      </c>
      <c r="U29" s="9">
        <v>-63177851561</v>
      </c>
      <c r="W29" s="10">
        <v>-0.11</v>
      </c>
    </row>
    <row r="30" spans="1:23" ht="21.75" customHeight="1" x14ac:dyDescent="0.2">
      <c r="A30" s="51" t="s">
        <v>85</v>
      </c>
      <c r="B30" s="51"/>
      <c r="D30" s="9">
        <v>0</v>
      </c>
      <c r="F30" s="9">
        <v>-76036717</v>
      </c>
      <c r="H30" s="9">
        <v>0</v>
      </c>
      <c r="J30" s="9">
        <v>-76036717</v>
      </c>
      <c r="L30" s="10">
        <v>0</v>
      </c>
      <c r="N30" s="9">
        <v>0</v>
      </c>
      <c r="P30" s="52">
        <v>-85466717</v>
      </c>
      <c r="Q30" s="52"/>
      <c r="S30" s="35">
        <v>0</v>
      </c>
      <c r="U30" s="9">
        <v>-1144955534</v>
      </c>
      <c r="W30" s="10">
        <v>0</v>
      </c>
    </row>
    <row r="31" spans="1:23" ht="21.75" customHeight="1" x14ac:dyDescent="0.2">
      <c r="A31" s="51" t="s">
        <v>79</v>
      </c>
      <c r="B31" s="51"/>
      <c r="D31" s="9">
        <v>0</v>
      </c>
      <c r="F31" s="9">
        <v>-1455892259</v>
      </c>
      <c r="H31" s="9">
        <v>0</v>
      </c>
      <c r="J31" s="9">
        <v>-1455892259</v>
      </c>
      <c r="L31" s="10">
        <v>-0.02</v>
      </c>
      <c r="N31" s="9">
        <v>0</v>
      </c>
      <c r="P31" s="52">
        <v>9331491431</v>
      </c>
      <c r="Q31" s="52"/>
      <c r="S31" s="35">
        <v>0</v>
      </c>
      <c r="U31" s="9">
        <v>-14413630528</v>
      </c>
      <c r="W31" s="10">
        <v>-0.03</v>
      </c>
    </row>
    <row r="32" spans="1:23" ht="21.75" customHeight="1" x14ac:dyDescent="0.2">
      <c r="A32" s="51" t="s">
        <v>87</v>
      </c>
      <c r="B32" s="51"/>
      <c r="D32" s="9">
        <v>0</v>
      </c>
      <c r="F32" s="9">
        <v>34409674</v>
      </c>
      <c r="H32" s="9">
        <v>0</v>
      </c>
      <c r="J32" s="9">
        <v>34409674</v>
      </c>
      <c r="L32" s="10">
        <v>0</v>
      </c>
      <c r="N32" s="9">
        <v>0</v>
      </c>
      <c r="P32" s="52">
        <v>3916306091</v>
      </c>
      <c r="Q32" s="52"/>
      <c r="S32" s="35">
        <v>0</v>
      </c>
      <c r="U32" s="9">
        <v>3984558750</v>
      </c>
      <c r="W32" s="10">
        <v>0.01</v>
      </c>
    </row>
    <row r="33" spans="1:23" ht="21.75" customHeight="1" x14ac:dyDescent="0.2">
      <c r="A33" s="53" t="s">
        <v>78</v>
      </c>
      <c r="B33" s="53"/>
      <c r="D33" s="13">
        <v>0</v>
      </c>
      <c r="F33" s="13">
        <v>80282679</v>
      </c>
      <c r="H33" s="13">
        <v>0</v>
      </c>
      <c r="J33" s="13">
        <v>80282679</v>
      </c>
      <c r="L33" s="14">
        <v>0</v>
      </c>
      <c r="N33" s="13">
        <v>0</v>
      </c>
      <c r="P33" s="52">
        <v>-220423218</v>
      </c>
      <c r="Q33" s="63"/>
      <c r="S33" s="35">
        <v>0</v>
      </c>
      <c r="U33" s="13">
        <v>-7174819645</v>
      </c>
      <c r="W33" s="14">
        <v>-0.01</v>
      </c>
    </row>
    <row r="34" spans="1:23" ht="21.75" customHeight="1" x14ac:dyDescent="0.2">
      <c r="A34" s="55" t="s">
        <v>50</v>
      </c>
      <c r="B34" s="55"/>
      <c r="D34" s="16">
        <v>0</v>
      </c>
      <c r="F34" s="16">
        <v>-311053008520</v>
      </c>
      <c r="H34" s="16">
        <v>0</v>
      </c>
      <c r="J34" s="16">
        <f>SUM(J9:J33)</f>
        <v>-311053008520</v>
      </c>
      <c r="L34" s="17">
        <v>-4.3499999999999996</v>
      </c>
      <c r="N34" s="16">
        <v>0</v>
      </c>
      <c r="Q34" s="16">
        <f>SUM(P9:Q33)</f>
        <v>1354376466764</v>
      </c>
      <c r="S34" s="16">
        <f>SUM(S9:S33)</f>
        <v>283293191127</v>
      </c>
      <c r="U34" s="16">
        <v>159600825996</v>
      </c>
      <c r="W34" s="17">
        <v>0.28999999999999998</v>
      </c>
    </row>
    <row r="35" spans="1:23" x14ac:dyDescent="0.2">
      <c r="S35" s="30"/>
    </row>
    <row r="36" spans="1:23" x14ac:dyDescent="0.2">
      <c r="S36" s="30"/>
    </row>
  </sheetData>
  <mergeCells count="6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4:B34"/>
    <mergeCell ref="A31:B31"/>
    <mergeCell ref="P31:Q31"/>
    <mergeCell ref="A32:B32"/>
    <mergeCell ref="P32:Q32"/>
    <mergeCell ref="A33:B33"/>
    <mergeCell ref="P33:Q33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118"/>
  <sheetViews>
    <sheetView rightToLeft="1" topLeftCell="A103" zoomScale="115" zoomScaleNormal="115" workbookViewId="0">
      <selection activeCell="N122" sqref="M122:N122"/>
    </sheetView>
  </sheetViews>
  <sheetFormatPr defaultRowHeight="12.75" x14ac:dyDescent="0.2"/>
  <cols>
    <col min="1" max="1" width="36.28515625" bestFit="1" customWidth="1"/>
    <col min="2" max="2" width="1.28515625" customWidth="1"/>
    <col min="3" max="3" width="18.85546875" bestFit="1" customWidth="1"/>
    <col min="4" max="4" width="1.28515625" customWidth="1"/>
    <col min="5" max="5" width="18.42578125" bestFit="1" customWidth="1"/>
    <col min="6" max="6" width="1.28515625" customWidth="1"/>
    <col min="7" max="7" width="17" bestFit="1" customWidth="1"/>
    <col min="8" max="8" width="1.28515625" customWidth="1"/>
    <col min="9" max="9" width="18.42578125" bestFit="1" customWidth="1"/>
    <col min="10" max="10" width="1.28515625" customWidth="1"/>
    <col min="11" max="11" width="19" bestFit="1" customWidth="1"/>
    <col min="12" max="12" width="1.28515625" customWidth="1"/>
    <col min="13" max="13" width="19.42578125" bestFit="1" customWidth="1"/>
    <col min="14" max="14" width="1.28515625" customWidth="1"/>
    <col min="15" max="15" width="18.5703125" bestFit="1" customWidth="1"/>
    <col min="16" max="16" width="1.28515625" customWidth="1"/>
    <col min="17" max="17" width="18.85546875" bestFit="1" customWidth="1"/>
    <col min="18" max="18" width="0.28515625" customWidth="1"/>
  </cols>
  <sheetData>
    <row r="1" spans="1:17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14.45" customHeight="1" x14ac:dyDescent="0.2"/>
    <row r="5" spans="1:17" ht="14.45" customHeight="1" x14ac:dyDescent="0.2">
      <c r="A5" s="1" t="s">
        <v>406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4.45" customHeight="1" x14ac:dyDescent="0.2">
      <c r="C6" s="56" t="s">
        <v>374</v>
      </c>
      <c r="D6" s="56"/>
      <c r="E6" s="56"/>
      <c r="F6" s="56"/>
      <c r="G6" s="56"/>
      <c r="H6" s="56"/>
      <c r="I6" s="56"/>
      <c r="K6" s="56" t="s">
        <v>375</v>
      </c>
      <c r="L6" s="56"/>
      <c r="M6" s="56"/>
      <c r="N6" s="56"/>
      <c r="O6" s="56"/>
      <c r="P6" s="56"/>
      <c r="Q6" s="56"/>
    </row>
    <row r="7" spans="1:17" ht="14.45" customHeight="1" x14ac:dyDescent="0.2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 x14ac:dyDescent="0.2">
      <c r="A8" s="31" t="s">
        <v>407</v>
      </c>
      <c r="C8" s="2" t="s">
        <v>408</v>
      </c>
      <c r="E8" s="2" t="s">
        <v>378</v>
      </c>
      <c r="G8" s="2" t="s">
        <v>379</v>
      </c>
      <c r="I8" s="2" t="s">
        <v>50</v>
      </c>
      <c r="K8" s="2" t="s">
        <v>408</v>
      </c>
      <c r="M8" s="2" t="s">
        <v>378</v>
      </c>
      <c r="O8" s="2" t="s">
        <v>379</v>
      </c>
      <c r="Q8" s="2" t="s">
        <v>50</v>
      </c>
    </row>
    <row r="9" spans="1:17" ht="21.75" customHeight="1" x14ac:dyDescent="0.2">
      <c r="A9" s="32" t="s">
        <v>216</v>
      </c>
      <c r="C9" s="6">
        <v>10259404519</v>
      </c>
      <c r="E9" s="6">
        <v>0</v>
      </c>
      <c r="G9" s="6">
        <v>4074492993</v>
      </c>
      <c r="I9" s="6">
        <f>C9+E9+G9</f>
        <v>14333897512</v>
      </c>
      <c r="K9" s="6">
        <v>64129277702</v>
      </c>
      <c r="M9" s="6">
        <v>0</v>
      </c>
      <c r="O9" s="6">
        <v>4014492993</v>
      </c>
      <c r="Q9" s="6">
        <f>K9+M9+O9</f>
        <v>68143770695</v>
      </c>
    </row>
    <row r="10" spans="1:17" ht="21.75" customHeight="1" x14ac:dyDescent="0.2">
      <c r="A10" s="34" t="s">
        <v>136</v>
      </c>
      <c r="C10" s="9">
        <v>0</v>
      </c>
      <c r="E10" s="9">
        <v>0</v>
      </c>
      <c r="G10" s="9">
        <v>61034631170</v>
      </c>
      <c r="I10" s="9">
        <f t="shared" ref="I10:I73" si="0">C10+E10+G10</f>
        <v>61034631170</v>
      </c>
      <c r="K10" s="9">
        <v>0</v>
      </c>
      <c r="M10" s="9">
        <v>0</v>
      </c>
      <c r="O10" s="9">
        <v>61034631170</v>
      </c>
      <c r="Q10" s="9">
        <f t="shared" ref="Q10:Q73" si="1">K10+M10+O10</f>
        <v>61034631170</v>
      </c>
    </row>
    <row r="11" spans="1:17" ht="21.75" customHeight="1" x14ac:dyDescent="0.2">
      <c r="A11" s="34" t="s">
        <v>240</v>
      </c>
      <c r="C11" s="9">
        <v>210757200157</v>
      </c>
      <c r="E11" s="9">
        <v>0</v>
      </c>
      <c r="G11" s="9">
        <v>226797714510</v>
      </c>
      <c r="I11" s="9">
        <f t="shared" si="0"/>
        <v>437554914667</v>
      </c>
      <c r="K11" s="9">
        <v>1892006746264</v>
      </c>
      <c r="M11" s="9">
        <v>0</v>
      </c>
      <c r="O11" s="9">
        <v>29437631998</v>
      </c>
      <c r="Q11" s="9">
        <f t="shared" si="1"/>
        <v>1921444378262</v>
      </c>
    </row>
    <row r="12" spans="1:17" ht="21.75" customHeight="1" x14ac:dyDescent="0.2">
      <c r="A12" s="34" t="s">
        <v>234</v>
      </c>
      <c r="C12" s="9">
        <v>15064535362</v>
      </c>
      <c r="E12" s="9">
        <v>0</v>
      </c>
      <c r="G12" s="9">
        <v>-203956421875</v>
      </c>
      <c r="I12" s="9">
        <f t="shared" si="0"/>
        <v>-188891886513</v>
      </c>
      <c r="K12" s="9">
        <v>429820956862</v>
      </c>
      <c r="M12" s="9">
        <v>0</v>
      </c>
      <c r="O12" s="9">
        <v>-204256421875</v>
      </c>
      <c r="Q12" s="9">
        <f t="shared" si="1"/>
        <v>225564534987</v>
      </c>
    </row>
    <row r="13" spans="1:17" ht="21.75" customHeight="1" x14ac:dyDescent="0.2">
      <c r="A13" s="34" t="s">
        <v>264</v>
      </c>
      <c r="C13" s="9">
        <v>177697982024</v>
      </c>
      <c r="E13" s="9">
        <v>0</v>
      </c>
      <c r="G13" s="9">
        <v>-480983800000</v>
      </c>
      <c r="I13" s="9">
        <f t="shared" si="0"/>
        <v>-303285817976</v>
      </c>
      <c r="K13" s="9">
        <v>1804552171688</v>
      </c>
      <c r="M13" s="9">
        <v>0</v>
      </c>
      <c r="O13" s="9">
        <v>-482582763625</v>
      </c>
      <c r="Q13" s="9">
        <f t="shared" si="1"/>
        <v>1321969408063</v>
      </c>
    </row>
    <row r="14" spans="1:17" ht="21.75" customHeight="1" x14ac:dyDescent="0.2">
      <c r="A14" s="34" t="s">
        <v>279</v>
      </c>
      <c r="C14" s="9">
        <v>121762423200</v>
      </c>
      <c r="E14" s="9">
        <v>4674695695</v>
      </c>
      <c r="G14" s="9">
        <v>2547750000</v>
      </c>
      <c r="I14" s="9">
        <f t="shared" si="0"/>
        <v>128984868895</v>
      </c>
      <c r="K14" s="9">
        <v>188077822140</v>
      </c>
      <c r="M14" s="9">
        <v>106594500000</v>
      </c>
      <c r="O14" s="9">
        <v>2436201563</v>
      </c>
      <c r="Q14" s="9">
        <f t="shared" si="1"/>
        <v>297108523703</v>
      </c>
    </row>
    <row r="15" spans="1:17" ht="21.75" customHeight="1" x14ac:dyDescent="0.2">
      <c r="A15" s="34" t="s">
        <v>254</v>
      </c>
      <c r="C15" s="9">
        <v>4151102099</v>
      </c>
      <c r="E15" s="9">
        <v>0</v>
      </c>
      <c r="G15" s="9">
        <v>-109668968625</v>
      </c>
      <c r="I15" s="9">
        <f t="shared" si="0"/>
        <v>-105517866526</v>
      </c>
      <c r="K15" s="9">
        <v>117482659499</v>
      </c>
      <c r="M15" s="9">
        <v>0</v>
      </c>
      <c r="O15" s="9">
        <v>-109783288875</v>
      </c>
      <c r="Q15" s="9">
        <f t="shared" si="1"/>
        <v>7699370624</v>
      </c>
    </row>
    <row r="16" spans="1:17" ht="21.75" customHeight="1" x14ac:dyDescent="0.2">
      <c r="A16" s="34" t="s">
        <v>259</v>
      </c>
      <c r="C16" s="9">
        <v>36972154305</v>
      </c>
      <c r="E16" s="9">
        <v>0</v>
      </c>
      <c r="G16" s="9">
        <v>23774566109</v>
      </c>
      <c r="I16" s="9">
        <f t="shared" si="0"/>
        <v>60746720414</v>
      </c>
      <c r="K16" s="9">
        <v>913581574519</v>
      </c>
      <c r="M16" s="9">
        <v>0</v>
      </c>
      <c r="O16" s="9">
        <v>-878180406743</v>
      </c>
      <c r="Q16" s="9">
        <f t="shared" si="1"/>
        <v>35401167776</v>
      </c>
    </row>
    <row r="17" spans="1:17" ht="21.75" customHeight="1" x14ac:dyDescent="0.2">
      <c r="A17" s="34" t="s">
        <v>104</v>
      </c>
      <c r="C17" s="9">
        <v>13656219161</v>
      </c>
      <c r="E17" s="9">
        <v>31991433747</v>
      </c>
      <c r="G17" s="9">
        <v>39842997</v>
      </c>
      <c r="I17" s="9">
        <f t="shared" si="0"/>
        <v>45687495905</v>
      </c>
      <c r="K17" s="9">
        <v>84291835511</v>
      </c>
      <c r="M17" s="9">
        <v>198690352092</v>
      </c>
      <c r="O17" s="9">
        <v>39570192</v>
      </c>
      <c r="Q17" s="9">
        <f t="shared" si="1"/>
        <v>283021757795</v>
      </c>
    </row>
    <row r="18" spans="1:17" ht="21.75" customHeight="1" x14ac:dyDescent="0.2">
      <c r="A18" s="34" t="s">
        <v>100</v>
      </c>
      <c r="C18" s="9">
        <v>29389315082</v>
      </c>
      <c r="E18" s="9">
        <v>59290353157</v>
      </c>
      <c r="G18" s="9">
        <v>8194290</v>
      </c>
      <c r="I18" s="9">
        <f t="shared" si="0"/>
        <v>88687862529</v>
      </c>
      <c r="K18" s="9">
        <v>181403013782</v>
      </c>
      <c r="M18" s="9">
        <v>368257343499</v>
      </c>
      <c r="O18" s="9">
        <v>8133949</v>
      </c>
      <c r="Q18" s="9">
        <f t="shared" si="1"/>
        <v>549668491230</v>
      </c>
    </row>
    <row r="19" spans="1:17" ht="21.75" customHeight="1" x14ac:dyDescent="0.2">
      <c r="A19" s="34" t="s">
        <v>152</v>
      </c>
      <c r="C19" s="9">
        <v>24258535182</v>
      </c>
      <c r="E19" s="9">
        <v>-92214306013</v>
      </c>
      <c r="G19" s="9">
        <v>0</v>
      </c>
      <c r="I19" s="9">
        <f t="shared" si="0"/>
        <v>-67955770831</v>
      </c>
      <c r="K19" s="9">
        <v>93343179999</v>
      </c>
      <c r="M19" s="9">
        <v>-169754828718</v>
      </c>
      <c r="O19" s="9">
        <v>-255114062</v>
      </c>
      <c r="Q19" s="9">
        <f t="shared" si="1"/>
        <v>-76666762781</v>
      </c>
    </row>
    <row r="20" spans="1:17" ht="21.75" customHeight="1" x14ac:dyDescent="0.2">
      <c r="A20" s="34" t="s">
        <v>409</v>
      </c>
      <c r="C20" s="9">
        <v>0</v>
      </c>
      <c r="E20" s="9">
        <v>0</v>
      </c>
      <c r="G20" s="9">
        <v>0</v>
      </c>
      <c r="I20" s="9">
        <f t="shared" si="0"/>
        <v>0</v>
      </c>
      <c r="K20" s="9">
        <v>577684919376</v>
      </c>
      <c r="M20" s="9">
        <v>0</v>
      </c>
      <c r="O20" s="9">
        <v>1180252300851</v>
      </c>
      <c r="Q20" s="9">
        <f t="shared" si="1"/>
        <v>1757937220227</v>
      </c>
    </row>
    <row r="21" spans="1:17" ht="21.75" customHeight="1" x14ac:dyDescent="0.2">
      <c r="A21" s="34" t="s">
        <v>155</v>
      </c>
      <c r="C21" s="9">
        <v>26562586719</v>
      </c>
      <c r="E21" s="9">
        <v>45956008599</v>
      </c>
      <c r="G21" s="9">
        <v>0</v>
      </c>
      <c r="I21" s="9">
        <f t="shared" si="0"/>
        <v>72518595318</v>
      </c>
      <c r="K21" s="9">
        <v>232728634877</v>
      </c>
      <c r="M21" s="9">
        <v>81608112608</v>
      </c>
      <c r="O21" s="9">
        <v>4487192</v>
      </c>
      <c r="Q21" s="9">
        <f t="shared" si="1"/>
        <v>314341234677</v>
      </c>
    </row>
    <row r="22" spans="1:17" ht="21.75" customHeight="1" x14ac:dyDescent="0.2">
      <c r="A22" s="34" t="s">
        <v>174</v>
      </c>
      <c r="C22" s="9">
        <v>101492637400</v>
      </c>
      <c r="E22" s="9">
        <v>-619858097818</v>
      </c>
      <c r="G22" s="9">
        <v>0</v>
      </c>
      <c r="I22" s="9">
        <f t="shared" si="0"/>
        <v>-518365460418</v>
      </c>
      <c r="K22" s="9">
        <v>733078371521</v>
      </c>
      <c r="M22" s="9">
        <v>-285020337761</v>
      </c>
      <c r="O22" s="9">
        <v>4962798</v>
      </c>
      <c r="Q22" s="9">
        <f t="shared" si="1"/>
        <v>448062996558</v>
      </c>
    </row>
    <row r="23" spans="1:17" ht="21.75" customHeight="1" x14ac:dyDescent="0.2">
      <c r="A23" s="34" t="s">
        <v>410</v>
      </c>
      <c r="C23" s="9">
        <v>0</v>
      </c>
      <c r="E23" s="9">
        <v>0</v>
      </c>
      <c r="G23" s="9">
        <v>0</v>
      </c>
      <c r="I23" s="9">
        <f t="shared" si="0"/>
        <v>0</v>
      </c>
      <c r="K23" s="9">
        <v>286597595</v>
      </c>
      <c r="M23" s="9">
        <v>0</v>
      </c>
      <c r="O23" s="9">
        <v>132382416</v>
      </c>
      <c r="Q23" s="9">
        <f t="shared" si="1"/>
        <v>418980011</v>
      </c>
    </row>
    <row r="24" spans="1:17" ht="21.75" customHeight="1" x14ac:dyDescent="0.2">
      <c r="A24" s="34" t="s">
        <v>411</v>
      </c>
      <c r="C24" s="9">
        <v>0</v>
      </c>
      <c r="E24" s="9">
        <v>0</v>
      </c>
      <c r="G24" s="9">
        <v>0</v>
      </c>
      <c r="I24" s="9">
        <f t="shared" si="0"/>
        <v>0</v>
      </c>
      <c r="K24" s="9">
        <v>431838125858</v>
      </c>
      <c r="M24" s="9">
        <v>0</v>
      </c>
      <c r="O24" s="9">
        <v>489960586000</v>
      </c>
      <c r="Q24" s="9">
        <f t="shared" si="1"/>
        <v>921798711858</v>
      </c>
    </row>
    <row r="25" spans="1:17" ht="21.75" customHeight="1" x14ac:dyDescent="0.2">
      <c r="A25" s="34" t="s">
        <v>303</v>
      </c>
      <c r="C25" s="9">
        <v>88038647666</v>
      </c>
      <c r="E25" s="9">
        <v>-2737232937</v>
      </c>
      <c r="G25" s="9">
        <v>0</v>
      </c>
      <c r="I25" s="9">
        <f t="shared" si="0"/>
        <v>85301414729</v>
      </c>
      <c r="K25" s="9">
        <v>528427952582</v>
      </c>
      <c r="M25" s="9">
        <v>-964847471746</v>
      </c>
      <c r="O25" s="9">
        <v>-46507857</v>
      </c>
      <c r="Q25" s="9">
        <f t="shared" si="1"/>
        <v>-436466027021</v>
      </c>
    </row>
    <row r="26" spans="1:17" ht="21.75" customHeight="1" x14ac:dyDescent="0.2">
      <c r="A26" s="34" t="s">
        <v>222</v>
      </c>
      <c r="C26" s="9">
        <v>17466024332</v>
      </c>
      <c r="E26" s="9">
        <v>-462581718</v>
      </c>
      <c r="G26" s="9">
        <v>0</v>
      </c>
      <c r="I26" s="9">
        <f t="shared" si="0"/>
        <v>17003442614</v>
      </c>
      <c r="K26" s="9">
        <v>123114508300</v>
      </c>
      <c r="M26" s="9">
        <v>-44612690624</v>
      </c>
      <c r="O26" s="9">
        <v>248232812</v>
      </c>
      <c r="Q26" s="9">
        <f t="shared" si="1"/>
        <v>78750050488</v>
      </c>
    </row>
    <row r="27" spans="1:17" ht="21.75" customHeight="1" x14ac:dyDescent="0.2">
      <c r="A27" s="34" t="s">
        <v>210</v>
      </c>
      <c r="C27" s="9">
        <v>8786126001</v>
      </c>
      <c r="E27" s="9">
        <v>188413700</v>
      </c>
      <c r="G27" s="9">
        <v>0</v>
      </c>
      <c r="I27" s="9">
        <f t="shared" si="0"/>
        <v>8974539701</v>
      </c>
      <c r="K27" s="9">
        <v>65168821389</v>
      </c>
      <c r="M27" s="9">
        <v>-21775483124</v>
      </c>
      <c r="O27" s="9">
        <v>248232812</v>
      </c>
      <c r="Q27" s="9">
        <f t="shared" si="1"/>
        <v>43641571077</v>
      </c>
    </row>
    <row r="28" spans="1:17" ht="21.75" customHeight="1" x14ac:dyDescent="0.2">
      <c r="A28" s="34" t="s">
        <v>412</v>
      </c>
      <c r="C28" s="9">
        <v>0</v>
      </c>
      <c r="E28" s="9">
        <v>0</v>
      </c>
      <c r="G28" s="9">
        <v>0</v>
      </c>
      <c r="I28" s="9">
        <f t="shared" si="0"/>
        <v>0</v>
      </c>
      <c r="K28" s="9">
        <v>443676311234</v>
      </c>
      <c r="M28" s="9">
        <v>0</v>
      </c>
      <c r="O28" s="9">
        <v>186843814359</v>
      </c>
      <c r="Q28" s="9">
        <f t="shared" si="1"/>
        <v>630520125593</v>
      </c>
    </row>
    <row r="29" spans="1:17" ht="21.75" customHeight="1" x14ac:dyDescent="0.2">
      <c r="A29" s="34" t="s">
        <v>186</v>
      </c>
      <c r="C29" s="9">
        <v>35662717140</v>
      </c>
      <c r="E29" s="9">
        <v>-895415155</v>
      </c>
      <c r="G29" s="9">
        <v>0</v>
      </c>
      <c r="I29" s="9">
        <f t="shared" si="0"/>
        <v>34767301985</v>
      </c>
      <c r="K29" s="9">
        <v>234877771886</v>
      </c>
      <c r="M29" s="9">
        <v>-81557280674</v>
      </c>
      <c r="O29" s="9">
        <v>16335641</v>
      </c>
      <c r="Q29" s="9">
        <f t="shared" si="1"/>
        <v>153336826853</v>
      </c>
    </row>
    <row r="30" spans="1:17" ht="21.75" customHeight="1" x14ac:dyDescent="0.2">
      <c r="A30" s="34" t="s">
        <v>207</v>
      </c>
      <c r="C30" s="9">
        <v>72198618000</v>
      </c>
      <c r="E30" s="9">
        <v>-1774415024</v>
      </c>
      <c r="G30" s="9">
        <v>0</v>
      </c>
      <c r="I30" s="9">
        <f t="shared" si="0"/>
        <v>70424202976</v>
      </c>
      <c r="K30" s="9">
        <v>466999658617</v>
      </c>
      <c r="M30" s="9">
        <v>-335425639879</v>
      </c>
      <c r="O30" s="9">
        <v>49391050</v>
      </c>
      <c r="Q30" s="9">
        <f t="shared" si="1"/>
        <v>131623409788</v>
      </c>
    </row>
    <row r="31" spans="1:17" ht="21.75" customHeight="1" x14ac:dyDescent="0.2">
      <c r="A31" s="34" t="s">
        <v>149</v>
      </c>
      <c r="C31" s="9">
        <v>53775052148</v>
      </c>
      <c r="E31" s="9">
        <v>-1324053448</v>
      </c>
      <c r="G31" s="9">
        <v>0</v>
      </c>
      <c r="I31" s="9">
        <f t="shared" si="0"/>
        <v>52450998700</v>
      </c>
      <c r="K31" s="9">
        <v>337687094482</v>
      </c>
      <c r="M31" s="9">
        <v>-404544985418</v>
      </c>
      <c r="O31" s="9">
        <v>-110928417</v>
      </c>
      <c r="Q31" s="9">
        <f t="shared" si="1"/>
        <v>-66968819353</v>
      </c>
    </row>
    <row r="32" spans="1:17" ht="21.75" customHeight="1" x14ac:dyDescent="0.2">
      <c r="A32" s="34" t="s">
        <v>413</v>
      </c>
      <c r="C32" s="9">
        <v>0</v>
      </c>
      <c r="E32" s="9">
        <v>0</v>
      </c>
      <c r="G32" s="9">
        <v>0</v>
      </c>
      <c r="I32" s="9">
        <f t="shared" si="0"/>
        <v>0</v>
      </c>
      <c r="K32" s="9">
        <v>0</v>
      </c>
      <c r="M32" s="9">
        <v>0</v>
      </c>
      <c r="O32" s="9">
        <v>204502672729</v>
      </c>
      <c r="Q32" s="9">
        <f t="shared" si="1"/>
        <v>204502672729</v>
      </c>
    </row>
    <row r="33" spans="1:17" ht="21.75" customHeight="1" x14ac:dyDescent="0.2">
      <c r="A33" s="34" t="s">
        <v>158</v>
      </c>
      <c r="C33" s="9">
        <v>182902797909</v>
      </c>
      <c r="E33" s="9">
        <v>-3513407024</v>
      </c>
      <c r="G33" s="9">
        <v>0</v>
      </c>
      <c r="I33" s="9">
        <f t="shared" si="0"/>
        <v>179389390885</v>
      </c>
      <c r="K33" s="9">
        <v>1249587658170</v>
      </c>
      <c r="M33" s="9">
        <v>-31350717367</v>
      </c>
      <c r="O33" s="9">
        <v>439975978</v>
      </c>
      <c r="Q33" s="9">
        <f t="shared" si="1"/>
        <v>1218676916781</v>
      </c>
    </row>
    <row r="34" spans="1:17" ht="21.75" customHeight="1" x14ac:dyDescent="0.2">
      <c r="A34" s="34" t="s">
        <v>189</v>
      </c>
      <c r="C34" s="9">
        <v>233278311838</v>
      </c>
      <c r="E34" s="9">
        <v>-4268884185</v>
      </c>
      <c r="G34" s="9">
        <v>0</v>
      </c>
      <c r="I34" s="9">
        <f t="shared" si="0"/>
        <v>229009427653</v>
      </c>
      <c r="K34" s="9">
        <v>1583559965027</v>
      </c>
      <c r="M34" s="9">
        <v>-302609203723</v>
      </c>
      <c r="O34" s="9">
        <v>4027198</v>
      </c>
      <c r="Q34" s="9">
        <f t="shared" si="1"/>
        <v>1280954788502</v>
      </c>
    </row>
    <row r="35" spans="1:17" ht="21.75" customHeight="1" x14ac:dyDescent="0.2">
      <c r="A35" s="34" t="s">
        <v>109</v>
      </c>
      <c r="C35" s="9">
        <v>69290560865</v>
      </c>
      <c r="E35" s="9">
        <v>195396130755</v>
      </c>
      <c r="G35" s="9">
        <v>0</v>
      </c>
      <c r="I35" s="9">
        <f t="shared" si="0"/>
        <v>264686691620</v>
      </c>
      <c r="K35" s="9">
        <v>427690013615</v>
      </c>
      <c r="M35" s="9">
        <v>1257794804714</v>
      </c>
      <c r="O35" s="9">
        <v>919340688</v>
      </c>
      <c r="Q35" s="9">
        <f t="shared" si="1"/>
        <v>1686404159017</v>
      </c>
    </row>
    <row r="36" spans="1:17" ht="21.75" customHeight="1" x14ac:dyDescent="0.2">
      <c r="A36" s="34" t="s">
        <v>414</v>
      </c>
      <c r="C36" s="9">
        <v>0</v>
      </c>
      <c r="E36" s="9">
        <v>0</v>
      </c>
      <c r="G36" s="9">
        <v>0</v>
      </c>
      <c r="I36" s="9">
        <f t="shared" si="0"/>
        <v>0</v>
      </c>
      <c r="K36" s="9">
        <v>566955906947</v>
      </c>
      <c r="M36" s="9">
        <v>0</v>
      </c>
      <c r="O36" s="9">
        <v>261840793819</v>
      </c>
      <c r="Q36" s="9">
        <f t="shared" si="1"/>
        <v>828796700766</v>
      </c>
    </row>
    <row r="37" spans="1:17" ht="21.75" customHeight="1" x14ac:dyDescent="0.2">
      <c r="A37" s="34" t="s">
        <v>297</v>
      </c>
      <c r="C37" s="9">
        <v>73365647331</v>
      </c>
      <c r="E37" s="9">
        <v>-2270155795</v>
      </c>
      <c r="G37" s="9">
        <v>0</v>
      </c>
      <c r="I37" s="9">
        <f t="shared" si="0"/>
        <v>71095491536</v>
      </c>
      <c r="K37" s="9">
        <v>469201629811</v>
      </c>
      <c r="M37" s="9">
        <v>-824028926707</v>
      </c>
      <c r="O37" s="9">
        <v>-46617837</v>
      </c>
      <c r="Q37" s="9">
        <f t="shared" si="1"/>
        <v>-354873914733</v>
      </c>
    </row>
    <row r="38" spans="1:17" ht="21.75" customHeight="1" x14ac:dyDescent="0.2">
      <c r="A38" s="34" t="s">
        <v>213</v>
      </c>
      <c r="C38" s="9">
        <v>72385107935</v>
      </c>
      <c r="E38" s="9">
        <v>-2212261773</v>
      </c>
      <c r="G38" s="9">
        <v>0</v>
      </c>
      <c r="I38" s="9">
        <f t="shared" si="0"/>
        <v>70172846162</v>
      </c>
      <c r="K38" s="9">
        <v>440992399841</v>
      </c>
      <c r="M38" s="9">
        <v>-425989225819</v>
      </c>
      <c r="O38" s="9">
        <v>-632886891</v>
      </c>
      <c r="Q38" s="9">
        <f t="shared" si="1"/>
        <v>14370287131</v>
      </c>
    </row>
    <row r="39" spans="1:17" ht="21.75" customHeight="1" x14ac:dyDescent="0.2">
      <c r="A39" s="34" t="s">
        <v>415</v>
      </c>
      <c r="C39" s="9">
        <v>0</v>
      </c>
      <c r="E39" s="9">
        <v>0</v>
      </c>
      <c r="G39" s="9">
        <v>0</v>
      </c>
      <c r="I39" s="9">
        <f t="shared" si="0"/>
        <v>0</v>
      </c>
      <c r="K39" s="9">
        <v>46289948019</v>
      </c>
      <c r="M39" s="9">
        <v>0</v>
      </c>
      <c r="O39" s="9">
        <v>-10290757927</v>
      </c>
      <c r="Q39" s="9">
        <f t="shared" si="1"/>
        <v>35999190092</v>
      </c>
    </row>
    <row r="40" spans="1:17" ht="21.75" customHeight="1" x14ac:dyDescent="0.2">
      <c r="A40" s="34" t="s">
        <v>171</v>
      </c>
      <c r="C40" s="9">
        <v>200478049657</v>
      </c>
      <c r="E40" s="9">
        <v>-876840166624</v>
      </c>
      <c r="G40" s="9">
        <v>0</v>
      </c>
      <c r="I40" s="9">
        <f t="shared" si="0"/>
        <v>-676362116967</v>
      </c>
      <c r="K40" s="9">
        <v>1248951888269</v>
      </c>
      <c r="M40" s="9">
        <v>-735673668806</v>
      </c>
      <c r="O40" s="9">
        <v>1321534</v>
      </c>
      <c r="Q40" s="9">
        <f t="shared" si="1"/>
        <v>513279540997</v>
      </c>
    </row>
    <row r="41" spans="1:17" ht="21.75" customHeight="1" x14ac:dyDescent="0.2">
      <c r="A41" s="34" t="s">
        <v>416</v>
      </c>
      <c r="C41" s="9">
        <v>0</v>
      </c>
      <c r="E41" s="9">
        <v>0</v>
      </c>
      <c r="G41" s="9">
        <v>0</v>
      </c>
      <c r="I41" s="9">
        <f t="shared" si="0"/>
        <v>0</v>
      </c>
      <c r="K41" s="9">
        <v>187454448418</v>
      </c>
      <c r="M41" s="9">
        <v>0</v>
      </c>
      <c r="O41" s="9">
        <v>-119205245941</v>
      </c>
      <c r="Q41" s="9">
        <f t="shared" si="1"/>
        <v>68249202477</v>
      </c>
    </row>
    <row r="42" spans="1:17" ht="21.75" customHeight="1" x14ac:dyDescent="0.2">
      <c r="A42" s="34" t="s">
        <v>417</v>
      </c>
      <c r="C42" s="9">
        <v>0</v>
      </c>
      <c r="E42" s="9">
        <v>0</v>
      </c>
      <c r="G42" s="9">
        <v>0</v>
      </c>
      <c r="I42" s="9">
        <f t="shared" si="0"/>
        <v>0</v>
      </c>
      <c r="K42" s="9">
        <v>541262136403</v>
      </c>
      <c r="M42" s="9">
        <v>0</v>
      </c>
      <c r="O42" s="9">
        <v>-999959303</v>
      </c>
      <c r="Q42" s="9">
        <f t="shared" si="1"/>
        <v>540262177100</v>
      </c>
    </row>
    <row r="43" spans="1:17" ht="21.75" customHeight="1" x14ac:dyDescent="0.2">
      <c r="A43" s="34" t="s">
        <v>177</v>
      </c>
      <c r="C43" s="9">
        <v>35850668957</v>
      </c>
      <c r="E43" s="9">
        <v>6009509359</v>
      </c>
      <c r="G43" s="9">
        <v>0</v>
      </c>
      <c r="I43" s="9">
        <f t="shared" si="0"/>
        <v>41860178316</v>
      </c>
      <c r="K43" s="9">
        <v>124250919768</v>
      </c>
      <c r="M43" s="9">
        <v>-257563092107</v>
      </c>
      <c r="O43" s="9">
        <v>-29304281</v>
      </c>
      <c r="Q43" s="9">
        <f t="shared" si="1"/>
        <v>-133341476620</v>
      </c>
    </row>
    <row r="44" spans="1:17" ht="21.75" customHeight="1" x14ac:dyDescent="0.2">
      <c r="A44" s="34" t="s">
        <v>418</v>
      </c>
      <c r="C44" s="9">
        <v>0</v>
      </c>
      <c r="E44" s="9">
        <v>0</v>
      </c>
      <c r="G44" s="9">
        <v>0</v>
      </c>
      <c r="I44" s="9">
        <f t="shared" si="0"/>
        <v>0</v>
      </c>
      <c r="K44" s="9">
        <v>413391890034</v>
      </c>
      <c r="M44" s="9">
        <v>0</v>
      </c>
      <c r="O44" s="9">
        <v>-84872750031</v>
      </c>
      <c r="Q44" s="9">
        <f t="shared" si="1"/>
        <v>328519140003</v>
      </c>
    </row>
    <row r="45" spans="1:17" ht="21.75" customHeight="1" x14ac:dyDescent="0.2">
      <c r="A45" s="34" t="s">
        <v>419</v>
      </c>
      <c r="C45" s="9">
        <v>0</v>
      </c>
      <c r="E45" s="9">
        <v>0</v>
      </c>
      <c r="G45" s="9">
        <v>0</v>
      </c>
      <c r="I45" s="9">
        <f t="shared" si="0"/>
        <v>0</v>
      </c>
      <c r="K45" s="9">
        <v>269921358044</v>
      </c>
      <c r="M45" s="9">
        <v>0</v>
      </c>
      <c r="O45" s="9">
        <v>-534385405926</v>
      </c>
      <c r="Q45" s="9">
        <f t="shared" si="1"/>
        <v>-264464047882</v>
      </c>
    </row>
    <row r="46" spans="1:17" ht="21.75" customHeight="1" x14ac:dyDescent="0.2">
      <c r="A46" s="34" t="s">
        <v>183</v>
      </c>
      <c r="C46" s="9">
        <v>84982191487</v>
      </c>
      <c r="E46" s="9">
        <v>-2657279646</v>
      </c>
      <c r="G46" s="9">
        <v>0</v>
      </c>
      <c r="I46" s="9">
        <f t="shared" si="0"/>
        <v>82324911841</v>
      </c>
      <c r="K46" s="9">
        <v>599327621644</v>
      </c>
      <c r="M46" s="9">
        <v>14325761644</v>
      </c>
      <c r="O46" s="9">
        <v>4673409</v>
      </c>
      <c r="Q46" s="9">
        <f t="shared" si="1"/>
        <v>613658056697</v>
      </c>
    </row>
    <row r="47" spans="1:17" ht="21.75" customHeight="1" x14ac:dyDescent="0.2">
      <c r="A47" s="34" t="s">
        <v>420</v>
      </c>
      <c r="C47" s="9">
        <v>0</v>
      </c>
      <c r="E47" s="9">
        <v>0</v>
      </c>
      <c r="G47" s="9">
        <v>0</v>
      </c>
      <c r="I47" s="9">
        <f t="shared" si="0"/>
        <v>0</v>
      </c>
      <c r="K47" s="9">
        <v>0</v>
      </c>
      <c r="M47" s="9">
        <v>0</v>
      </c>
      <c r="O47" s="9">
        <v>11561815646</v>
      </c>
      <c r="Q47" s="9">
        <f t="shared" si="1"/>
        <v>11561815646</v>
      </c>
    </row>
    <row r="48" spans="1:17" ht="21.75" customHeight="1" x14ac:dyDescent="0.2">
      <c r="A48" s="34" t="s">
        <v>421</v>
      </c>
      <c r="C48" s="9">
        <v>0</v>
      </c>
      <c r="E48" s="9">
        <v>0</v>
      </c>
      <c r="G48" s="9">
        <v>0</v>
      </c>
      <c r="I48" s="9">
        <f t="shared" si="0"/>
        <v>0</v>
      </c>
      <c r="K48" s="9">
        <v>0</v>
      </c>
      <c r="M48" s="9">
        <v>0</v>
      </c>
      <c r="O48" s="9">
        <v>65885158948</v>
      </c>
      <c r="Q48" s="9">
        <f t="shared" si="1"/>
        <v>65885158948</v>
      </c>
    </row>
    <row r="49" spans="1:17" ht="21.75" customHeight="1" x14ac:dyDescent="0.2">
      <c r="A49" s="34" t="s">
        <v>422</v>
      </c>
      <c r="C49" s="9">
        <v>0</v>
      </c>
      <c r="E49" s="9">
        <v>0</v>
      </c>
      <c r="G49" s="9">
        <v>0</v>
      </c>
      <c r="I49" s="9">
        <f t="shared" si="0"/>
        <v>0</v>
      </c>
      <c r="K49" s="9">
        <v>0</v>
      </c>
      <c r="M49" s="9">
        <v>0</v>
      </c>
      <c r="O49" s="9">
        <v>721538325</v>
      </c>
      <c r="Q49" s="9">
        <f t="shared" si="1"/>
        <v>721538325</v>
      </c>
    </row>
    <row r="50" spans="1:17" ht="21.75" customHeight="1" x14ac:dyDescent="0.2">
      <c r="A50" s="34" t="s">
        <v>180</v>
      </c>
      <c r="C50" s="9">
        <v>37981872179</v>
      </c>
      <c r="E50" s="9">
        <v>-852017178</v>
      </c>
      <c r="G50" s="9">
        <v>0</v>
      </c>
      <c r="I50" s="9">
        <f t="shared" si="0"/>
        <v>37129855001</v>
      </c>
      <c r="K50" s="9">
        <v>239009951086</v>
      </c>
      <c r="M50" s="9">
        <v>-142048832357</v>
      </c>
      <c r="O50" s="9">
        <v>1992860</v>
      </c>
      <c r="Q50" s="9">
        <f t="shared" si="1"/>
        <v>96963111589</v>
      </c>
    </row>
    <row r="51" spans="1:17" ht="21.75" customHeight="1" x14ac:dyDescent="0.2">
      <c r="A51" s="34" t="s">
        <v>423</v>
      </c>
      <c r="C51" s="9">
        <v>0</v>
      </c>
      <c r="E51" s="9">
        <v>0</v>
      </c>
      <c r="G51" s="9">
        <v>0</v>
      </c>
      <c r="I51" s="9">
        <f t="shared" si="0"/>
        <v>0</v>
      </c>
      <c r="K51" s="9">
        <v>11032146681</v>
      </c>
      <c r="M51" s="9">
        <v>0</v>
      </c>
      <c r="O51" s="9">
        <v>5374279940</v>
      </c>
      <c r="Q51" s="9">
        <f t="shared" si="1"/>
        <v>16406426621</v>
      </c>
    </row>
    <row r="52" spans="1:17" ht="21.75" customHeight="1" x14ac:dyDescent="0.2">
      <c r="A52" s="34" t="s">
        <v>219</v>
      </c>
      <c r="C52" s="9">
        <v>37502744314</v>
      </c>
      <c r="E52" s="9">
        <v>-912435719</v>
      </c>
      <c r="G52" s="9">
        <v>0</v>
      </c>
      <c r="I52" s="9">
        <f t="shared" si="0"/>
        <v>36590308595</v>
      </c>
      <c r="K52" s="9">
        <v>236247824110</v>
      </c>
      <c r="M52" s="9">
        <v>-319442213635</v>
      </c>
      <c r="O52" s="9">
        <v>-1450337075</v>
      </c>
      <c r="Q52" s="9">
        <f t="shared" si="1"/>
        <v>-84644726600</v>
      </c>
    </row>
    <row r="53" spans="1:17" ht="21.75" customHeight="1" x14ac:dyDescent="0.2">
      <c r="A53" s="34" t="s">
        <v>424</v>
      </c>
      <c r="C53" s="9">
        <v>0</v>
      </c>
      <c r="E53" s="9">
        <v>0</v>
      </c>
      <c r="G53" s="9">
        <v>0</v>
      </c>
      <c r="I53" s="9">
        <f t="shared" si="0"/>
        <v>0</v>
      </c>
      <c r="K53" s="9">
        <v>934941075501</v>
      </c>
      <c r="M53" s="9">
        <v>0</v>
      </c>
      <c r="O53" s="9">
        <v>-64549478023</v>
      </c>
      <c r="Q53" s="9">
        <f t="shared" si="1"/>
        <v>870391597478</v>
      </c>
    </row>
    <row r="54" spans="1:17" ht="21.75" customHeight="1" x14ac:dyDescent="0.2">
      <c r="A54" s="34" t="s">
        <v>425</v>
      </c>
      <c r="C54" s="9">
        <v>0</v>
      </c>
      <c r="E54" s="9">
        <v>0</v>
      </c>
      <c r="G54" s="9">
        <v>0</v>
      </c>
      <c r="I54" s="9">
        <f t="shared" si="0"/>
        <v>0</v>
      </c>
      <c r="K54" s="9">
        <v>29327515320</v>
      </c>
      <c r="M54" s="9">
        <v>0</v>
      </c>
      <c r="O54" s="9">
        <v>4276117806</v>
      </c>
      <c r="Q54" s="9">
        <f t="shared" si="1"/>
        <v>33603633126</v>
      </c>
    </row>
    <row r="55" spans="1:17" ht="21.75" customHeight="1" x14ac:dyDescent="0.2">
      <c r="A55" s="34" t="s">
        <v>426</v>
      </c>
      <c r="C55" s="9">
        <v>0</v>
      </c>
      <c r="E55" s="9">
        <v>0</v>
      </c>
      <c r="G55" s="9">
        <v>0</v>
      </c>
      <c r="I55" s="9">
        <f t="shared" si="0"/>
        <v>0</v>
      </c>
      <c r="K55" s="9">
        <v>5898462084240</v>
      </c>
      <c r="M55" s="9">
        <v>0</v>
      </c>
      <c r="O55" s="9">
        <v>-5483789266556</v>
      </c>
      <c r="Q55" s="9">
        <f t="shared" si="1"/>
        <v>414672817684</v>
      </c>
    </row>
    <row r="56" spans="1:17" ht="21.75" customHeight="1" x14ac:dyDescent="0.2">
      <c r="A56" s="34" t="s">
        <v>267</v>
      </c>
      <c r="C56" s="9">
        <v>7549866862</v>
      </c>
      <c r="E56" s="9">
        <v>-9790387021</v>
      </c>
      <c r="G56" s="9">
        <v>0</v>
      </c>
      <c r="I56" s="9">
        <f t="shared" si="0"/>
        <v>-2240520159</v>
      </c>
      <c r="K56" s="9">
        <v>482197498006</v>
      </c>
      <c r="M56" s="9">
        <v>651206280</v>
      </c>
      <c r="O56" s="9">
        <v>-411183017663</v>
      </c>
      <c r="Q56" s="9">
        <f t="shared" si="1"/>
        <v>71665686623</v>
      </c>
    </row>
    <row r="57" spans="1:17" ht="21.75" customHeight="1" x14ac:dyDescent="0.2">
      <c r="A57" s="34" t="s">
        <v>270</v>
      </c>
      <c r="C57" s="9">
        <v>850380355567</v>
      </c>
      <c r="E57" s="9">
        <v>-19173328464</v>
      </c>
      <c r="G57" s="9">
        <v>0</v>
      </c>
      <c r="I57" s="9">
        <f t="shared" si="0"/>
        <v>831207027103</v>
      </c>
      <c r="K57" s="9">
        <v>12350075475078</v>
      </c>
      <c r="M57" s="9">
        <v>-6366603680640</v>
      </c>
      <c r="O57" s="9">
        <v>-1792619232438</v>
      </c>
      <c r="Q57" s="9">
        <f t="shared" si="1"/>
        <v>4190852562000</v>
      </c>
    </row>
    <row r="58" spans="1:17" ht="21.75" customHeight="1" x14ac:dyDescent="0.2">
      <c r="A58" s="34" t="s">
        <v>427</v>
      </c>
      <c r="C58" s="9">
        <v>0</v>
      </c>
      <c r="E58" s="9">
        <v>0</v>
      </c>
      <c r="G58" s="9">
        <v>0</v>
      </c>
      <c r="I58" s="9">
        <f t="shared" si="0"/>
        <v>0</v>
      </c>
      <c r="K58" s="9">
        <v>247759652717</v>
      </c>
      <c r="M58" s="9">
        <v>0</v>
      </c>
      <c r="O58" s="9">
        <v>51925789063</v>
      </c>
      <c r="Q58" s="9">
        <f t="shared" si="1"/>
        <v>299685441780</v>
      </c>
    </row>
    <row r="59" spans="1:17" ht="21.75" customHeight="1" x14ac:dyDescent="0.2">
      <c r="A59" s="34" t="s">
        <v>126</v>
      </c>
      <c r="C59" s="9">
        <v>109882414950</v>
      </c>
      <c r="E59" s="9">
        <v>-2456938996</v>
      </c>
      <c r="G59" s="9">
        <v>0</v>
      </c>
      <c r="I59" s="9">
        <f t="shared" si="0"/>
        <v>107425475954</v>
      </c>
      <c r="K59" s="9">
        <v>738439185558</v>
      </c>
      <c r="M59" s="9">
        <v>-426394162937</v>
      </c>
      <c r="O59" s="9">
        <v>5000843750</v>
      </c>
      <c r="Q59" s="9">
        <f t="shared" si="1"/>
        <v>317045866371</v>
      </c>
    </row>
    <row r="60" spans="1:17" ht="21.75" customHeight="1" x14ac:dyDescent="0.2">
      <c r="A60" s="34" t="s">
        <v>300</v>
      </c>
      <c r="C60" s="9">
        <v>310715623287</v>
      </c>
      <c r="E60" s="9">
        <v>-268580818840</v>
      </c>
      <c r="G60" s="9">
        <v>0</v>
      </c>
      <c r="I60" s="9">
        <f t="shared" si="0"/>
        <v>42134804447</v>
      </c>
      <c r="K60" s="9">
        <v>2265184754595</v>
      </c>
      <c r="M60" s="9">
        <v>-1196259702053</v>
      </c>
      <c r="O60" s="9">
        <v>-2417851662</v>
      </c>
      <c r="Q60" s="9">
        <f t="shared" si="1"/>
        <v>1066507200880</v>
      </c>
    </row>
    <row r="61" spans="1:17" ht="21.75" customHeight="1" x14ac:dyDescent="0.2">
      <c r="A61" s="34" t="s">
        <v>106</v>
      </c>
      <c r="C61" s="35">
        <v>102953916044</v>
      </c>
      <c r="E61" s="9">
        <v>329154535074</v>
      </c>
      <c r="G61" s="9">
        <v>0</v>
      </c>
      <c r="I61" s="9">
        <f t="shared" si="0"/>
        <v>432108451118</v>
      </c>
      <c r="K61" s="9">
        <v>635474171444</v>
      </c>
      <c r="M61" s="9">
        <v>898757635047</v>
      </c>
      <c r="O61" s="9">
        <v>1059325551052</v>
      </c>
      <c r="Q61" s="9">
        <f t="shared" si="1"/>
        <v>2593557357543</v>
      </c>
    </row>
    <row r="62" spans="1:17" ht="21.75" customHeight="1" x14ac:dyDescent="0.2">
      <c r="A62" s="34" t="s">
        <v>201</v>
      </c>
      <c r="C62" s="9">
        <v>93041516000</v>
      </c>
      <c r="E62" s="9">
        <v>-2208304687</v>
      </c>
      <c r="G62" s="9">
        <v>0</v>
      </c>
      <c r="I62" s="9">
        <f t="shared" si="0"/>
        <v>90833211313</v>
      </c>
      <c r="K62" s="9">
        <v>705427633421</v>
      </c>
      <c r="M62" s="9">
        <v>-437965913593</v>
      </c>
      <c r="O62" s="9">
        <v>259094768</v>
      </c>
      <c r="Q62" s="9">
        <f t="shared" si="1"/>
        <v>267720814596</v>
      </c>
    </row>
    <row r="63" spans="1:17" ht="21.75" customHeight="1" x14ac:dyDescent="0.2">
      <c r="A63" s="34" t="s">
        <v>204</v>
      </c>
      <c r="C63" s="9">
        <v>21400035982</v>
      </c>
      <c r="E63" s="9">
        <v>-555562968</v>
      </c>
      <c r="G63" s="9">
        <v>0</v>
      </c>
      <c r="I63" s="9">
        <f t="shared" si="0"/>
        <v>20844473014</v>
      </c>
      <c r="K63" s="9">
        <v>180467251216</v>
      </c>
      <c r="M63" s="9">
        <v>-53580065625</v>
      </c>
      <c r="O63" s="9">
        <v>248232813</v>
      </c>
      <c r="Q63" s="9">
        <f t="shared" si="1"/>
        <v>127135418404</v>
      </c>
    </row>
    <row r="64" spans="1:17" ht="21.75" customHeight="1" x14ac:dyDescent="0.2">
      <c r="A64" s="34" t="s">
        <v>192</v>
      </c>
      <c r="C64" s="9">
        <v>80052850209</v>
      </c>
      <c r="E64" s="9">
        <v>-1856848129</v>
      </c>
      <c r="G64" s="9">
        <v>0</v>
      </c>
      <c r="I64" s="9">
        <f t="shared" si="0"/>
        <v>78196002080</v>
      </c>
      <c r="K64" s="9">
        <v>684332121149</v>
      </c>
      <c r="M64" s="9">
        <v>-239592372699</v>
      </c>
      <c r="O64" s="9">
        <v>4672313</v>
      </c>
      <c r="Q64" s="9">
        <f t="shared" si="1"/>
        <v>444744420763</v>
      </c>
    </row>
    <row r="65" spans="1:17" ht="21.75" customHeight="1" x14ac:dyDescent="0.2">
      <c r="A65" s="34" t="s">
        <v>294</v>
      </c>
      <c r="C65" s="9">
        <v>17513013109</v>
      </c>
      <c r="E65" s="9">
        <v>-462581718</v>
      </c>
      <c r="G65" s="9">
        <v>0</v>
      </c>
      <c r="I65" s="9">
        <f t="shared" si="0"/>
        <v>17050431391</v>
      </c>
      <c r="K65" s="9">
        <v>155420794110</v>
      </c>
      <c r="M65" s="9">
        <v>-144094656250</v>
      </c>
      <c r="O65" s="9">
        <v>-251676562</v>
      </c>
      <c r="Q65" s="9">
        <f t="shared" si="1"/>
        <v>11074461298</v>
      </c>
    </row>
    <row r="66" spans="1:17" ht="21.75" customHeight="1" x14ac:dyDescent="0.2">
      <c r="A66" s="34" t="s">
        <v>121</v>
      </c>
      <c r="C66" s="9">
        <v>374910735280</v>
      </c>
      <c r="E66" s="9">
        <v>524084544221</v>
      </c>
      <c r="G66" s="9">
        <v>0</v>
      </c>
      <c r="I66" s="9">
        <f t="shared" si="0"/>
        <v>898995279501</v>
      </c>
      <c r="K66" s="9">
        <v>2542982168925</v>
      </c>
      <c r="M66" s="9">
        <v>-1636250146385</v>
      </c>
      <c r="O66" s="9">
        <v>180920384</v>
      </c>
      <c r="Q66" s="9">
        <f t="shared" si="1"/>
        <v>906912942924</v>
      </c>
    </row>
    <row r="67" spans="1:17" ht="21.75" customHeight="1" x14ac:dyDescent="0.2">
      <c r="A67" s="34" t="s">
        <v>225</v>
      </c>
      <c r="C67" s="9">
        <v>74643132003</v>
      </c>
      <c r="E67" s="9">
        <v>-1324982812</v>
      </c>
      <c r="G67" s="9">
        <v>0</v>
      </c>
      <c r="I67" s="9">
        <f t="shared" si="0"/>
        <v>73318149191</v>
      </c>
      <c r="K67" s="9">
        <v>484795888981</v>
      </c>
      <c r="M67" s="9">
        <v>-262792163593</v>
      </c>
      <c r="O67" s="9">
        <v>259094768</v>
      </c>
      <c r="Q67" s="9">
        <f t="shared" si="1"/>
        <v>222262820156</v>
      </c>
    </row>
    <row r="68" spans="1:17" ht="21.75" customHeight="1" x14ac:dyDescent="0.2">
      <c r="A68" s="34" t="s">
        <v>124</v>
      </c>
      <c r="C68" s="9">
        <v>66409934545</v>
      </c>
      <c r="E68" s="9">
        <v>-1090318851</v>
      </c>
      <c r="G68" s="9">
        <v>0</v>
      </c>
      <c r="I68" s="9">
        <f t="shared" si="0"/>
        <v>65319615694</v>
      </c>
      <c r="K68" s="9">
        <v>406468244656</v>
      </c>
      <c r="M68" s="9">
        <v>-240061945499</v>
      </c>
      <c r="O68" s="9">
        <v>165561611</v>
      </c>
      <c r="Q68" s="9">
        <f t="shared" si="1"/>
        <v>166571860768</v>
      </c>
    </row>
    <row r="69" spans="1:17" ht="21.75" customHeight="1" x14ac:dyDescent="0.2">
      <c r="A69" s="34" t="s">
        <v>164</v>
      </c>
      <c r="C69" s="9">
        <v>59176208222</v>
      </c>
      <c r="E69" s="9">
        <v>-1220892749</v>
      </c>
      <c r="G69" s="9">
        <v>0</v>
      </c>
      <c r="I69" s="9">
        <f t="shared" si="0"/>
        <v>57955315473</v>
      </c>
      <c r="K69" s="9">
        <v>365716604322</v>
      </c>
      <c r="M69" s="9">
        <v>-124233558375</v>
      </c>
      <c r="O69" s="9">
        <v>-27686110</v>
      </c>
      <c r="Q69" s="9">
        <f t="shared" si="1"/>
        <v>241455359837</v>
      </c>
    </row>
    <row r="70" spans="1:17" ht="21.75" customHeight="1" x14ac:dyDescent="0.2">
      <c r="A70" s="34" t="s">
        <v>308</v>
      </c>
      <c r="C70" s="9">
        <v>4982664833</v>
      </c>
      <c r="E70" s="9">
        <v>-111604529332</v>
      </c>
      <c r="G70" s="9">
        <v>0</v>
      </c>
      <c r="I70" s="9">
        <f t="shared" si="0"/>
        <v>-106621864499</v>
      </c>
      <c r="K70" s="9">
        <v>4982664833</v>
      </c>
      <c r="M70" s="9">
        <v>-111276254250</v>
      </c>
      <c r="O70" s="9">
        <v>0</v>
      </c>
      <c r="Q70" s="9">
        <f t="shared" si="1"/>
        <v>-106293589417</v>
      </c>
    </row>
    <row r="71" spans="1:17" ht="21.75" customHeight="1" x14ac:dyDescent="0.2">
      <c r="A71" s="34" t="s">
        <v>305</v>
      </c>
      <c r="C71" s="9">
        <v>4495980438202</v>
      </c>
      <c r="E71" s="9">
        <v>-2466495024876</v>
      </c>
      <c r="G71" s="9">
        <v>0</v>
      </c>
      <c r="I71" s="9">
        <f t="shared" si="0"/>
        <v>2029485413326</v>
      </c>
      <c r="K71" s="9">
        <v>4495980438202</v>
      </c>
      <c r="M71" s="9">
        <v>-2456139963570</v>
      </c>
      <c r="O71" s="9">
        <v>0</v>
      </c>
      <c r="Q71" s="9">
        <f t="shared" si="1"/>
        <v>2039840474632</v>
      </c>
    </row>
    <row r="72" spans="1:17" ht="21.75" customHeight="1" x14ac:dyDescent="0.2">
      <c r="A72" s="34" t="s">
        <v>313</v>
      </c>
      <c r="C72" s="9">
        <v>490598027458</v>
      </c>
      <c r="E72" s="9">
        <v>-12533437407</v>
      </c>
      <c r="G72" s="9">
        <v>0</v>
      </c>
      <c r="I72" s="9">
        <f t="shared" si="0"/>
        <v>478064590051</v>
      </c>
      <c r="K72" s="9">
        <v>490598027458</v>
      </c>
      <c r="M72" s="9">
        <v>0</v>
      </c>
      <c r="O72" s="9">
        <v>0</v>
      </c>
      <c r="Q72" s="9">
        <f t="shared" si="1"/>
        <v>490598027458</v>
      </c>
    </row>
    <row r="73" spans="1:17" ht="21.75" customHeight="1" x14ac:dyDescent="0.2">
      <c r="A73" s="34" t="s">
        <v>316</v>
      </c>
      <c r="C73" s="9">
        <v>19975434889</v>
      </c>
      <c r="E73" s="9">
        <v>-46474508001</v>
      </c>
      <c r="G73" s="9">
        <v>0</v>
      </c>
      <c r="I73" s="9">
        <f t="shared" si="0"/>
        <v>-26499073112</v>
      </c>
      <c r="K73" s="9">
        <v>19975434889</v>
      </c>
      <c r="M73" s="9">
        <v>-45787549380</v>
      </c>
      <c r="O73" s="9">
        <v>0</v>
      </c>
      <c r="Q73" s="9">
        <f t="shared" si="1"/>
        <v>-25812114491</v>
      </c>
    </row>
    <row r="74" spans="1:17" ht="21.75" customHeight="1" x14ac:dyDescent="0.2">
      <c r="A74" s="34" t="s">
        <v>288</v>
      </c>
      <c r="C74" s="9">
        <v>100180731115</v>
      </c>
      <c r="E74" s="9">
        <v>-152454816787</v>
      </c>
      <c r="G74" s="9">
        <v>0</v>
      </c>
      <c r="I74" s="9">
        <f t="shared" ref="I74:I116" si="2">C74+E74+G74</f>
        <v>-52274085672</v>
      </c>
      <c r="K74" s="9">
        <v>101437063645</v>
      </c>
      <c r="M74" s="9">
        <v>-151968066060</v>
      </c>
      <c r="O74" s="9">
        <v>0</v>
      </c>
      <c r="Q74" s="9">
        <f t="shared" ref="Q74:Q115" si="3">K74+M74+O74</f>
        <v>-50531002415</v>
      </c>
    </row>
    <row r="75" spans="1:17" ht="21.75" customHeight="1" x14ac:dyDescent="0.2">
      <c r="A75" s="34" t="s">
        <v>310</v>
      </c>
      <c r="C75" s="9">
        <v>172404083227</v>
      </c>
      <c r="E75" s="9">
        <v>-5981249456</v>
      </c>
      <c r="G75" s="9">
        <v>0</v>
      </c>
      <c r="I75" s="9">
        <f t="shared" si="2"/>
        <v>166422833771</v>
      </c>
      <c r="K75" s="9">
        <v>172404083227</v>
      </c>
      <c r="M75" s="9">
        <v>0</v>
      </c>
      <c r="O75" s="9">
        <v>0</v>
      </c>
      <c r="Q75" s="9">
        <f t="shared" si="3"/>
        <v>172404083227</v>
      </c>
    </row>
    <row r="76" spans="1:17" ht="21.75" customHeight="1" x14ac:dyDescent="0.2">
      <c r="A76" s="34" t="s">
        <v>285</v>
      </c>
      <c r="C76" s="9">
        <v>1437736683178</v>
      </c>
      <c r="E76" s="9">
        <v>-562545618430</v>
      </c>
      <c r="G76" s="9">
        <v>0</v>
      </c>
      <c r="I76" s="9">
        <f t="shared" si="2"/>
        <v>875191064748</v>
      </c>
      <c r="K76" s="9">
        <v>1502762076861</v>
      </c>
      <c r="M76" s="9">
        <v>-1625728592000</v>
      </c>
      <c r="O76" s="9">
        <v>0</v>
      </c>
      <c r="Q76" s="9">
        <f t="shared" si="3"/>
        <v>-122966515139</v>
      </c>
    </row>
    <row r="77" spans="1:17" ht="21.75" customHeight="1" x14ac:dyDescent="0.2">
      <c r="A77" s="34" t="s">
        <v>282</v>
      </c>
      <c r="C77" s="9">
        <v>41143551861</v>
      </c>
      <c r="E77" s="9">
        <v>-1022865311</v>
      </c>
      <c r="G77" s="9">
        <v>0</v>
      </c>
      <c r="I77" s="9">
        <f t="shared" si="2"/>
        <v>40120686550</v>
      </c>
      <c r="K77" s="9">
        <v>63144080057</v>
      </c>
      <c r="M77" s="9">
        <v>-298868412930</v>
      </c>
      <c r="O77" s="9">
        <v>0</v>
      </c>
      <c r="Q77" s="9">
        <f t="shared" si="3"/>
        <v>-235724332873</v>
      </c>
    </row>
    <row r="78" spans="1:17" ht="21.75" customHeight="1" x14ac:dyDescent="0.2">
      <c r="A78" s="34" t="s">
        <v>276</v>
      </c>
      <c r="C78" s="9">
        <v>3827083191</v>
      </c>
      <c r="E78" s="9">
        <v>625727455</v>
      </c>
      <c r="G78" s="9">
        <v>0</v>
      </c>
      <c r="I78" s="9">
        <f t="shared" si="2"/>
        <v>4452810646</v>
      </c>
      <c r="K78" s="9">
        <v>14712532012</v>
      </c>
      <c r="M78" s="9">
        <v>-30636752160</v>
      </c>
      <c r="O78" s="9">
        <v>0</v>
      </c>
      <c r="Q78" s="9">
        <f t="shared" si="3"/>
        <v>-15924220148</v>
      </c>
    </row>
    <row r="79" spans="1:17" ht="21.75" customHeight="1" x14ac:dyDescent="0.2">
      <c r="A79" s="34" t="s">
        <v>273</v>
      </c>
      <c r="C79" s="9">
        <v>3032542125</v>
      </c>
      <c r="E79" s="9">
        <v>-1195532662</v>
      </c>
      <c r="G79" s="9">
        <v>0</v>
      </c>
      <c r="I79" s="9">
        <f t="shared" si="2"/>
        <v>1837009463</v>
      </c>
      <c r="K79" s="9">
        <v>4657750121</v>
      </c>
      <c r="M79" s="9">
        <v>-1682906700</v>
      </c>
      <c r="O79" s="9">
        <v>0</v>
      </c>
      <c r="Q79" s="9">
        <f t="shared" si="3"/>
        <v>2974843421</v>
      </c>
    </row>
    <row r="80" spans="1:17" ht="21.75" customHeight="1" x14ac:dyDescent="0.2">
      <c r="A80" s="34" t="s">
        <v>261</v>
      </c>
      <c r="C80" s="9">
        <v>2518780688</v>
      </c>
      <c r="E80" s="9">
        <v>2515123819</v>
      </c>
      <c r="G80" s="9">
        <v>0</v>
      </c>
      <c r="I80" s="9">
        <f t="shared" si="2"/>
        <v>5033904507</v>
      </c>
      <c r="K80" s="9">
        <v>12580769568</v>
      </c>
      <c r="M80" s="9">
        <v>-14302230000</v>
      </c>
      <c r="O80" s="9">
        <v>0</v>
      </c>
      <c r="Q80" s="9">
        <f t="shared" si="3"/>
        <v>-1721460432</v>
      </c>
    </row>
    <row r="81" spans="1:17" ht="21.75" customHeight="1" x14ac:dyDescent="0.2">
      <c r="A81" s="34" t="s">
        <v>318</v>
      </c>
      <c r="C81" s="9">
        <v>123253897894</v>
      </c>
      <c r="E81" s="9">
        <v>0</v>
      </c>
      <c r="G81" s="9">
        <v>0</v>
      </c>
      <c r="I81" s="9">
        <f t="shared" si="2"/>
        <v>123253897894</v>
      </c>
      <c r="K81" s="9">
        <v>1645677277448</v>
      </c>
      <c r="M81" s="9">
        <v>0</v>
      </c>
      <c r="O81" s="9">
        <v>0</v>
      </c>
      <c r="Q81" s="9">
        <f t="shared" si="3"/>
        <v>1645677277448</v>
      </c>
    </row>
    <row r="82" spans="1:17" ht="21.75" customHeight="1" x14ac:dyDescent="0.2">
      <c r="A82" s="34" t="s">
        <v>320</v>
      </c>
      <c r="C82" s="9">
        <v>454538245674</v>
      </c>
      <c r="E82" s="9">
        <v>0</v>
      </c>
      <c r="G82" s="9">
        <v>0</v>
      </c>
      <c r="I82" s="9">
        <f t="shared" si="2"/>
        <v>454538245674</v>
      </c>
      <c r="K82" s="9">
        <v>3218366515224</v>
      </c>
      <c r="M82" s="9">
        <v>0</v>
      </c>
      <c r="O82" s="9">
        <v>0</v>
      </c>
      <c r="Q82" s="9">
        <f t="shared" si="3"/>
        <v>3218366515224</v>
      </c>
    </row>
    <row r="83" spans="1:17" ht="21.75" customHeight="1" x14ac:dyDescent="0.2">
      <c r="A83" s="34" t="s">
        <v>321</v>
      </c>
      <c r="C83" s="9">
        <v>93239561427</v>
      </c>
      <c r="E83" s="9">
        <v>0</v>
      </c>
      <c r="G83" s="9">
        <v>0</v>
      </c>
      <c r="I83" s="9">
        <f t="shared" si="2"/>
        <v>93239561427</v>
      </c>
      <c r="K83" s="9">
        <v>669577969385</v>
      </c>
      <c r="M83" s="9">
        <v>0</v>
      </c>
      <c r="O83" s="9">
        <v>0</v>
      </c>
      <c r="Q83" s="9">
        <f t="shared" si="3"/>
        <v>669577969385</v>
      </c>
    </row>
    <row r="84" spans="1:17" ht="21.75" customHeight="1" x14ac:dyDescent="0.2">
      <c r="A84" s="34" t="s">
        <v>161</v>
      </c>
      <c r="C84" s="9">
        <v>113082147122</v>
      </c>
      <c r="E84" s="9">
        <v>-2089986046</v>
      </c>
      <c r="G84" s="9">
        <v>0</v>
      </c>
      <c r="I84" s="9">
        <f t="shared" si="2"/>
        <v>110992161076</v>
      </c>
      <c r="K84" s="9">
        <v>698058054510</v>
      </c>
      <c r="M84" s="9">
        <v>-189438525880</v>
      </c>
      <c r="O84" s="9">
        <v>0</v>
      </c>
      <c r="Q84" s="9">
        <f t="shared" si="3"/>
        <v>508619528630</v>
      </c>
    </row>
    <row r="85" spans="1:17" ht="21.75" customHeight="1" x14ac:dyDescent="0.2">
      <c r="A85" s="34" t="s">
        <v>257</v>
      </c>
      <c r="C85" s="9">
        <v>21821661600</v>
      </c>
      <c r="E85" s="9">
        <v>-8532536999</v>
      </c>
      <c r="G85" s="9">
        <v>0</v>
      </c>
      <c r="I85" s="9">
        <f t="shared" si="2"/>
        <v>13289124601</v>
      </c>
      <c r="K85" s="9">
        <v>135153219000</v>
      </c>
      <c r="M85" s="9">
        <v>-94358682000</v>
      </c>
      <c r="O85" s="9">
        <v>0</v>
      </c>
      <c r="Q85" s="9">
        <f t="shared" si="3"/>
        <v>40794537000</v>
      </c>
    </row>
    <row r="86" spans="1:17" ht="21.75" customHeight="1" x14ac:dyDescent="0.2">
      <c r="A86" s="34" t="s">
        <v>251</v>
      </c>
      <c r="C86" s="9">
        <v>21279549105</v>
      </c>
      <c r="E86" s="9">
        <v>16801242187</v>
      </c>
      <c r="G86" s="9">
        <v>0</v>
      </c>
      <c r="I86" s="9">
        <f t="shared" si="2"/>
        <v>38080791292</v>
      </c>
      <c r="K86" s="9">
        <v>145350185883</v>
      </c>
      <c r="M86" s="9">
        <v>-65960419481</v>
      </c>
      <c r="O86" s="9">
        <v>0</v>
      </c>
      <c r="Q86" s="9">
        <f t="shared" si="3"/>
        <v>79389766402</v>
      </c>
    </row>
    <row r="87" spans="1:17" ht="21.75" customHeight="1" x14ac:dyDescent="0.2">
      <c r="A87" s="34" t="s">
        <v>249</v>
      </c>
      <c r="C87" s="9">
        <v>47362321953</v>
      </c>
      <c r="E87" s="9">
        <v>38418227341</v>
      </c>
      <c r="G87" s="9">
        <v>0</v>
      </c>
      <c r="I87" s="9">
        <f t="shared" si="2"/>
        <v>85780549294</v>
      </c>
      <c r="K87" s="9">
        <v>297367757359</v>
      </c>
      <c r="M87" s="9">
        <v>-110736807545</v>
      </c>
      <c r="O87" s="9">
        <v>0</v>
      </c>
      <c r="Q87" s="9">
        <f t="shared" si="3"/>
        <v>186630949814</v>
      </c>
    </row>
    <row r="88" spans="1:17" ht="21.75" customHeight="1" x14ac:dyDescent="0.2">
      <c r="A88" s="34" t="s">
        <v>246</v>
      </c>
      <c r="C88" s="9">
        <v>83287147</v>
      </c>
      <c r="E88" s="9">
        <v>-2648062</v>
      </c>
      <c r="G88" s="9">
        <v>0</v>
      </c>
      <c r="I88" s="9">
        <f t="shared" si="2"/>
        <v>80639085</v>
      </c>
      <c r="K88" s="9">
        <v>564601330</v>
      </c>
      <c r="M88" s="9">
        <v>-128293895</v>
      </c>
      <c r="O88" s="9">
        <v>0</v>
      </c>
      <c r="Q88" s="9">
        <f t="shared" si="3"/>
        <v>436307435</v>
      </c>
    </row>
    <row r="89" spans="1:17" ht="21.75" customHeight="1" x14ac:dyDescent="0.2">
      <c r="A89" s="34" t="s">
        <v>243</v>
      </c>
      <c r="C89" s="9">
        <v>74004201987</v>
      </c>
      <c r="E89" s="9">
        <v>-5463078557</v>
      </c>
      <c r="G89" s="9">
        <v>0</v>
      </c>
      <c r="I89" s="9">
        <f t="shared" si="2"/>
        <v>68541123430</v>
      </c>
      <c r="K89" s="9">
        <v>496771476671</v>
      </c>
      <c r="M89" s="9">
        <v>27057662793</v>
      </c>
      <c r="O89" s="9">
        <v>0</v>
      </c>
      <c r="Q89" s="9">
        <f t="shared" si="3"/>
        <v>523829139464</v>
      </c>
    </row>
    <row r="90" spans="1:17" ht="21.75" customHeight="1" x14ac:dyDescent="0.2">
      <c r="A90" s="34" t="s">
        <v>291</v>
      </c>
      <c r="C90" s="9">
        <v>29713919087</v>
      </c>
      <c r="E90" s="9">
        <v>-734062499</v>
      </c>
      <c r="G90" s="9">
        <v>0</v>
      </c>
      <c r="I90" s="9">
        <f t="shared" si="2"/>
        <v>28979856588</v>
      </c>
      <c r="K90" s="9">
        <v>183951197837</v>
      </c>
      <c r="M90" s="9">
        <v>244687500</v>
      </c>
      <c r="O90" s="9">
        <v>0</v>
      </c>
      <c r="Q90" s="9">
        <f t="shared" si="3"/>
        <v>184195885337</v>
      </c>
    </row>
    <row r="91" spans="1:17" ht="21.75" customHeight="1" x14ac:dyDescent="0.2">
      <c r="A91" s="34" t="s">
        <v>198</v>
      </c>
      <c r="C91" s="9">
        <v>46489235064</v>
      </c>
      <c r="E91" s="9">
        <v>-280798858108</v>
      </c>
      <c r="G91" s="9">
        <v>0</v>
      </c>
      <c r="I91" s="9">
        <f t="shared" si="2"/>
        <v>-234309623044</v>
      </c>
      <c r="K91" s="9">
        <v>336787486016</v>
      </c>
      <c r="M91" s="9">
        <v>7774893343</v>
      </c>
      <c r="O91" s="9">
        <v>0</v>
      </c>
      <c r="Q91" s="9">
        <f t="shared" si="3"/>
        <v>344562379359</v>
      </c>
    </row>
    <row r="92" spans="1:17" ht="21.75" customHeight="1" x14ac:dyDescent="0.2">
      <c r="A92" s="34" t="s">
        <v>237</v>
      </c>
      <c r="C92" s="9">
        <v>3788194350</v>
      </c>
      <c r="E92" s="9">
        <v>-2279765614</v>
      </c>
      <c r="G92" s="9">
        <v>0</v>
      </c>
      <c r="I92" s="9">
        <f t="shared" si="2"/>
        <v>1508428736</v>
      </c>
      <c r="K92" s="9">
        <v>21613441806</v>
      </c>
      <c r="M92" s="9">
        <v>5230263720</v>
      </c>
      <c r="O92" s="9">
        <v>0</v>
      </c>
      <c r="Q92" s="9">
        <f t="shared" si="3"/>
        <v>26843705526</v>
      </c>
    </row>
    <row r="93" spans="1:17" ht="21.75" customHeight="1" x14ac:dyDescent="0.2">
      <c r="A93" s="34" t="s">
        <v>195</v>
      </c>
      <c r="C93" s="9">
        <v>42673697400</v>
      </c>
      <c r="E93" s="9">
        <v>-1178904374</v>
      </c>
      <c r="G93" s="9">
        <v>0</v>
      </c>
      <c r="I93" s="9">
        <f t="shared" si="2"/>
        <v>41494793026</v>
      </c>
      <c r="K93" s="9">
        <v>280160703516</v>
      </c>
      <c r="M93" s="9">
        <v>392968125</v>
      </c>
      <c r="O93" s="9">
        <v>0</v>
      </c>
      <c r="Q93" s="9">
        <f t="shared" si="3"/>
        <v>280553671641</v>
      </c>
    </row>
    <row r="94" spans="1:17" ht="21.75" customHeight="1" x14ac:dyDescent="0.2">
      <c r="A94" s="34" t="s">
        <v>231</v>
      </c>
      <c r="C94" s="9">
        <v>77614758</v>
      </c>
      <c r="E94" s="9">
        <v>-2585612</v>
      </c>
      <c r="G94" s="9">
        <v>0</v>
      </c>
      <c r="I94" s="9">
        <f t="shared" si="2"/>
        <v>75029146</v>
      </c>
      <c r="K94" s="9">
        <v>505404270</v>
      </c>
      <c r="M94" s="9">
        <v>126739052</v>
      </c>
      <c r="O94" s="9">
        <v>0</v>
      </c>
      <c r="Q94" s="9">
        <f t="shared" si="3"/>
        <v>632143322</v>
      </c>
    </row>
    <row r="95" spans="1:17" ht="21.75" customHeight="1" x14ac:dyDescent="0.2">
      <c r="A95" s="34" t="s">
        <v>165</v>
      </c>
      <c r="C95" s="9">
        <v>26541295058</v>
      </c>
      <c r="E95" s="9">
        <v>4773931078</v>
      </c>
      <c r="G95" s="9">
        <v>0</v>
      </c>
      <c r="I95" s="9">
        <f t="shared" si="2"/>
        <v>31315226136</v>
      </c>
      <c r="K95" s="9">
        <v>168773953429</v>
      </c>
      <c r="M95" s="9">
        <v>12640926640</v>
      </c>
      <c r="O95" s="9">
        <v>0</v>
      </c>
      <c r="Q95" s="9">
        <f t="shared" si="3"/>
        <v>181414880069</v>
      </c>
    </row>
    <row r="96" spans="1:17" ht="21.75" customHeight="1" x14ac:dyDescent="0.2">
      <c r="A96" s="34" t="s">
        <v>428</v>
      </c>
      <c r="C96" s="9">
        <v>0</v>
      </c>
      <c r="E96" s="9">
        <v>0</v>
      </c>
      <c r="G96" s="9">
        <v>0</v>
      </c>
      <c r="I96" s="9">
        <f t="shared" si="2"/>
        <v>0</v>
      </c>
      <c r="K96" s="9">
        <v>526339793974</v>
      </c>
      <c r="M96" s="9">
        <v>0</v>
      </c>
      <c r="O96" s="9">
        <v>0</v>
      </c>
      <c r="Q96" s="9">
        <f t="shared" si="3"/>
        <v>526339793974</v>
      </c>
    </row>
    <row r="97" spans="1:19" ht="21.75" customHeight="1" x14ac:dyDescent="0.2">
      <c r="A97" s="34" t="s">
        <v>429</v>
      </c>
      <c r="C97" s="9">
        <v>0</v>
      </c>
      <c r="E97" s="9">
        <v>0</v>
      </c>
      <c r="G97" s="9">
        <v>0</v>
      </c>
      <c r="I97" s="9">
        <f t="shared" si="2"/>
        <v>0</v>
      </c>
      <c r="K97" s="9">
        <v>131583709850</v>
      </c>
      <c r="M97" s="9">
        <v>0</v>
      </c>
      <c r="O97" s="9">
        <v>0</v>
      </c>
      <c r="Q97" s="9">
        <f t="shared" si="3"/>
        <v>131583709850</v>
      </c>
    </row>
    <row r="98" spans="1:19" ht="21.75" customHeight="1" x14ac:dyDescent="0.2">
      <c r="A98" s="34" t="s">
        <v>168</v>
      </c>
      <c r="C98" s="9">
        <v>161870599750</v>
      </c>
      <c r="E98" s="9">
        <v>-4475766112</v>
      </c>
      <c r="G98" s="9">
        <v>0</v>
      </c>
      <c r="I98" s="9">
        <f t="shared" si="2"/>
        <v>157394833638</v>
      </c>
      <c r="K98" s="9">
        <v>976239929981</v>
      </c>
      <c r="M98" s="9">
        <v>48166810537</v>
      </c>
      <c r="O98" s="9">
        <v>0</v>
      </c>
      <c r="Q98" s="9">
        <f t="shared" si="3"/>
        <v>1024406740518</v>
      </c>
    </row>
    <row r="99" spans="1:19" ht="21.75" customHeight="1" x14ac:dyDescent="0.2">
      <c r="A99" s="34" t="s">
        <v>430</v>
      </c>
      <c r="C99" s="9">
        <v>0</v>
      </c>
      <c r="E99" s="9">
        <v>0</v>
      </c>
      <c r="G99" s="9">
        <v>0</v>
      </c>
      <c r="I99" s="9">
        <f t="shared" si="2"/>
        <v>0</v>
      </c>
      <c r="K99" s="9">
        <v>128</v>
      </c>
      <c r="M99" s="9">
        <v>0</v>
      </c>
      <c r="O99" s="9">
        <v>0</v>
      </c>
      <c r="Q99" s="9">
        <f t="shared" si="3"/>
        <v>128</v>
      </c>
    </row>
    <row r="100" spans="1:19" ht="21.75" customHeight="1" x14ac:dyDescent="0.2">
      <c r="A100" s="34" t="s">
        <v>431</v>
      </c>
      <c r="C100" s="9">
        <v>0</v>
      </c>
      <c r="E100" s="9">
        <v>0</v>
      </c>
      <c r="G100" s="9">
        <v>0</v>
      </c>
      <c r="I100" s="9">
        <f t="shared" si="2"/>
        <v>0</v>
      </c>
      <c r="K100" s="9">
        <v>457332858463</v>
      </c>
      <c r="M100" s="9">
        <v>0</v>
      </c>
      <c r="O100" s="9">
        <v>0</v>
      </c>
      <c r="Q100" s="9">
        <f t="shared" si="3"/>
        <v>457332858463</v>
      </c>
    </row>
    <row r="101" spans="1:19" ht="21.75" customHeight="1" x14ac:dyDescent="0.2">
      <c r="A101" s="34" t="s">
        <v>432</v>
      </c>
      <c r="C101" s="9">
        <v>83014661573</v>
      </c>
      <c r="E101" s="9">
        <v>0</v>
      </c>
      <c r="G101" s="9">
        <v>0</v>
      </c>
      <c r="I101" s="9">
        <f t="shared" si="2"/>
        <v>83014661573</v>
      </c>
      <c r="K101" s="9">
        <v>254769133793</v>
      </c>
      <c r="M101" s="35">
        <v>0</v>
      </c>
      <c r="O101" s="9">
        <v>0</v>
      </c>
      <c r="Q101" s="9">
        <f t="shared" si="3"/>
        <v>254769133793</v>
      </c>
    </row>
    <row r="102" spans="1:19" ht="21.75" customHeight="1" x14ac:dyDescent="0.2">
      <c r="A102" s="34" t="s">
        <v>228</v>
      </c>
      <c r="C102" s="9">
        <v>89846370068</v>
      </c>
      <c r="E102" s="9">
        <v>-2481640199</v>
      </c>
      <c r="G102" s="9">
        <v>0</v>
      </c>
      <c r="I102" s="9">
        <f t="shared" si="2"/>
        <v>87364729869</v>
      </c>
      <c r="K102" s="9">
        <v>527695008750</v>
      </c>
      <c r="M102" s="9">
        <v>827213400</v>
      </c>
      <c r="O102" s="9">
        <v>0</v>
      </c>
      <c r="Q102" s="9">
        <f t="shared" si="3"/>
        <v>528522222150</v>
      </c>
    </row>
    <row r="103" spans="1:19" ht="21.75" customHeight="1" x14ac:dyDescent="0.2">
      <c r="A103" s="34" t="s">
        <v>433</v>
      </c>
      <c r="C103" s="9">
        <v>0</v>
      </c>
      <c r="E103" s="9">
        <v>0</v>
      </c>
      <c r="G103" s="9">
        <v>0</v>
      </c>
      <c r="I103" s="9">
        <f t="shared" si="2"/>
        <v>0</v>
      </c>
      <c r="K103" s="9">
        <v>70895095181</v>
      </c>
      <c r="M103" s="35">
        <v>0</v>
      </c>
      <c r="O103" s="9">
        <v>0</v>
      </c>
      <c r="Q103" s="9">
        <f t="shared" si="3"/>
        <v>70895095181</v>
      </c>
    </row>
    <row r="104" spans="1:19" ht="21.75" customHeight="1" x14ac:dyDescent="0.2">
      <c r="A104" s="34" t="s">
        <v>434</v>
      </c>
      <c r="C104" s="9">
        <v>0</v>
      </c>
      <c r="E104" s="9">
        <v>0</v>
      </c>
      <c r="G104" s="9">
        <v>0</v>
      </c>
      <c r="I104" s="9">
        <f t="shared" si="2"/>
        <v>0</v>
      </c>
      <c r="K104" s="9">
        <v>219643761993</v>
      </c>
      <c r="M104" s="35">
        <v>0</v>
      </c>
      <c r="O104" s="9">
        <v>0</v>
      </c>
      <c r="Q104" s="9">
        <f t="shared" si="3"/>
        <v>219643761993</v>
      </c>
    </row>
    <row r="105" spans="1:19" ht="21.75" customHeight="1" x14ac:dyDescent="0.2">
      <c r="A105" s="72" t="s">
        <v>540</v>
      </c>
      <c r="B105" s="76"/>
      <c r="C105" s="35">
        <v>0</v>
      </c>
      <c r="E105" s="35">
        <v>0</v>
      </c>
      <c r="G105" s="35">
        <v>0</v>
      </c>
      <c r="H105" s="78">
        <v>0</v>
      </c>
      <c r="I105" s="77">
        <f t="shared" si="2"/>
        <v>0</v>
      </c>
      <c r="J105" s="78">
        <f t="shared" ref="J105:J106" si="4">D105+F105+H105</f>
        <v>0</v>
      </c>
      <c r="K105" s="35">
        <v>370000000000</v>
      </c>
      <c r="L105" s="78">
        <v>370000000000</v>
      </c>
      <c r="M105" s="35">
        <v>0</v>
      </c>
      <c r="N105" s="35">
        <v>0</v>
      </c>
      <c r="O105" s="35">
        <v>0</v>
      </c>
      <c r="P105" s="78">
        <v>0</v>
      </c>
      <c r="Q105" s="35">
        <f t="shared" si="3"/>
        <v>370000000000</v>
      </c>
      <c r="R105" s="78">
        <f t="shared" ref="R105:R106" si="5">L105+N105+P105</f>
        <v>370000000000</v>
      </c>
      <c r="S105" s="71"/>
    </row>
    <row r="106" spans="1:19" ht="21.75" customHeight="1" x14ac:dyDescent="0.2">
      <c r="A106" s="72" t="s">
        <v>541</v>
      </c>
      <c r="B106" s="76"/>
      <c r="C106" s="35">
        <v>0</v>
      </c>
      <c r="E106" s="35">
        <v>0</v>
      </c>
      <c r="G106" s="35">
        <v>0</v>
      </c>
      <c r="H106" s="78">
        <v>0</v>
      </c>
      <c r="I106" s="77">
        <f t="shared" si="2"/>
        <v>0</v>
      </c>
      <c r="J106" s="78">
        <f t="shared" si="4"/>
        <v>0</v>
      </c>
      <c r="K106" s="35">
        <v>5000000000</v>
      </c>
      <c r="L106" s="78">
        <v>5000000000</v>
      </c>
      <c r="M106" s="35">
        <v>0</v>
      </c>
      <c r="N106" s="35">
        <v>0</v>
      </c>
      <c r="O106" s="35">
        <v>0</v>
      </c>
      <c r="P106" s="78">
        <v>0</v>
      </c>
      <c r="Q106" s="35">
        <f t="shared" si="3"/>
        <v>5000000000</v>
      </c>
      <c r="R106" s="78">
        <f t="shared" si="5"/>
        <v>5000000000</v>
      </c>
      <c r="S106" s="71"/>
    </row>
    <row r="107" spans="1:19" ht="21.75" customHeight="1" x14ac:dyDescent="0.2">
      <c r="A107" s="34" t="s">
        <v>139</v>
      </c>
      <c r="C107" s="9">
        <v>0</v>
      </c>
      <c r="E107" s="9">
        <v>219904808</v>
      </c>
      <c r="G107" s="9">
        <v>0</v>
      </c>
      <c r="I107" s="9">
        <f t="shared" si="2"/>
        <v>219904808</v>
      </c>
      <c r="K107" s="9">
        <v>0</v>
      </c>
      <c r="M107" s="35">
        <v>1040133490</v>
      </c>
      <c r="O107" s="9">
        <v>0</v>
      </c>
      <c r="Q107" s="9">
        <f t="shared" si="3"/>
        <v>1040133490</v>
      </c>
    </row>
    <row r="108" spans="1:19" ht="21.75" customHeight="1" x14ac:dyDescent="0.2">
      <c r="A108" s="34" t="s">
        <v>134</v>
      </c>
      <c r="C108" s="9">
        <v>0</v>
      </c>
      <c r="E108" s="9">
        <v>619541454</v>
      </c>
      <c r="G108" s="9">
        <v>0</v>
      </c>
      <c r="I108" s="9">
        <f t="shared" si="2"/>
        <v>619541454</v>
      </c>
      <c r="K108" s="9">
        <v>0</v>
      </c>
      <c r="M108" s="9">
        <v>2865307611</v>
      </c>
      <c r="O108" s="9">
        <v>0</v>
      </c>
      <c r="Q108" s="9">
        <f t="shared" si="3"/>
        <v>2865307611</v>
      </c>
    </row>
    <row r="109" spans="1:19" ht="21.75" customHeight="1" x14ac:dyDescent="0.2">
      <c r="A109" s="34" t="s">
        <v>129</v>
      </c>
      <c r="C109" s="9">
        <v>0</v>
      </c>
      <c r="E109" s="9">
        <v>2526688739</v>
      </c>
      <c r="G109" s="9">
        <v>0</v>
      </c>
      <c r="I109" s="9">
        <f t="shared" si="2"/>
        <v>2526688739</v>
      </c>
      <c r="K109" s="9">
        <v>0</v>
      </c>
      <c r="M109" s="9">
        <v>11785688913</v>
      </c>
      <c r="O109" s="9">
        <v>0</v>
      </c>
      <c r="Q109" s="9">
        <f t="shared" si="3"/>
        <v>11785688913</v>
      </c>
    </row>
    <row r="110" spans="1:19" ht="21.75" customHeight="1" x14ac:dyDescent="0.2">
      <c r="A110" s="34" t="s">
        <v>142</v>
      </c>
      <c r="C110" s="9">
        <v>0</v>
      </c>
      <c r="E110" s="9">
        <v>40449642970</v>
      </c>
      <c r="G110" s="9">
        <v>0</v>
      </c>
      <c r="I110" s="9">
        <f t="shared" si="2"/>
        <v>40449642970</v>
      </c>
      <c r="K110" s="9">
        <v>0</v>
      </c>
      <c r="M110" s="9">
        <v>212012283795</v>
      </c>
      <c r="O110" s="9">
        <v>0</v>
      </c>
      <c r="Q110" s="9">
        <f t="shared" si="3"/>
        <v>212012283795</v>
      </c>
    </row>
    <row r="111" spans="1:19" ht="21.75" customHeight="1" x14ac:dyDescent="0.2">
      <c r="A111" s="34" t="s">
        <v>115</v>
      </c>
      <c r="C111" s="9">
        <v>4383720939</v>
      </c>
      <c r="E111" s="9">
        <v>8630611208</v>
      </c>
      <c r="G111" s="9">
        <v>0</v>
      </c>
      <c r="I111" s="9">
        <f t="shared" si="2"/>
        <v>13014332147</v>
      </c>
      <c r="K111" s="9">
        <v>27058139589</v>
      </c>
      <c r="M111" s="9">
        <v>55868436437</v>
      </c>
      <c r="O111" s="9">
        <v>0</v>
      </c>
      <c r="Q111" s="9">
        <f t="shared" si="3"/>
        <v>82926576026</v>
      </c>
    </row>
    <row r="112" spans="1:19" ht="21.75" customHeight="1" x14ac:dyDescent="0.2">
      <c r="A112" s="34" t="s">
        <v>132</v>
      </c>
      <c r="C112" s="9">
        <v>0</v>
      </c>
      <c r="E112" s="9">
        <v>604472420</v>
      </c>
      <c r="G112" s="9">
        <v>0</v>
      </c>
      <c r="I112" s="9">
        <f t="shared" si="2"/>
        <v>604472420</v>
      </c>
      <c r="K112" s="9">
        <v>0</v>
      </c>
      <c r="M112" s="9">
        <v>2709149752</v>
      </c>
      <c r="O112" s="9">
        <v>0</v>
      </c>
      <c r="Q112" s="9">
        <f t="shared" si="3"/>
        <v>2709149752</v>
      </c>
    </row>
    <row r="113" spans="1:17" ht="21.75" customHeight="1" x14ac:dyDescent="0.2">
      <c r="A113" s="34" t="s">
        <v>145</v>
      </c>
      <c r="C113" s="9">
        <v>0</v>
      </c>
      <c r="E113" s="9">
        <v>1262442454</v>
      </c>
      <c r="G113" s="9">
        <v>0</v>
      </c>
      <c r="I113" s="9">
        <f t="shared" si="2"/>
        <v>1262442454</v>
      </c>
      <c r="K113" s="9">
        <v>0</v>
      </c>
      <c r="M113" s="9">
        <v>5652283822</v>
      </c>
      <c r="O113" s="9">
        <v>0</v>
      </c>
      <c r="Q113" s="9">
        <f t="shared" si="3"/>
        <v>5652283822</v>
      </c>
    </row>
    <row r="114" spans="1:17" ht="21.75" customHeight="1" x14ac:dyDescent="0.2">
      <c r="A114" s="34" t="s">
        <v>112</v>
      </c>
      <c r="C114" s="9">
        <v>37468516395</v>
      </c>
      <c r="E114" s="9">
        <v>185885532682</v>
      </c>
      <c r="G114" s="9">
        <v>0</v>
      </c>
      <c r="I114" s="9">
        <f t="shared" si="2"/>
        <v>223354049077</v>
      </c>
      <c r="K114" s="9">
        <v>661943788095</v>
      </c>
      <c r="M114" s="9">
        <v>1201873872817</v>
      </c>
      <c r="O114" s="9">
        <v>0</v>
      </c>
      <c r="Q114" s="9">
        <f t="shared" si="3"/>
        <v>1863817660912</v>
      </c>
    </row>
    <row r="115" spans="1:17" ht="21.75" customHeight="1" x14ac:dyDescent="0.2">
      <c r="A115" s="34" t="s">
        <v>147</v>
      </c>
      <c r="C115" s="9">
        <v>0</v>
      </c>
      <c r="E115" s="9">
        <v>82931520803</v>
      </c>
      <c r="G115" s="9">
        <v>0</v>
      </c>
      <c r="I115" s="9">
        <f t="shared" si="2"/>
        <v>82931520803</v>
      </c>
      <c r="K115" s="9">
        <v>0</v>
      </c>
      <c r="M115" s="9">
        <v>320799770257</v>
      </c>
      <c r="O115" s="9">
        <v>0</v>
      </c>
      <c r="Q115" s="9">
        <f t="shared" si="3"/>
        <v>320799770257</v>
      </c>
    </row>
    <row r="116" spans="1:17" ht="21.75" customHeight="1" x14ac:dyDescent="0.2">
      <c r="A116" s="36" t="s">
        <v>118</v>
      </c>
      <c r="C116" s="13">
        <v>42089617480</v>
      </c>
      <c r="E116" s="13">
        <v>88288899029</v>
      </c>
      <c r="G116" s="13">
        <v>0</v>
      </c>
      <c r="I116" s="13">
        <f t="shared" si="2"/>
        <v>130378516509</v>
      </c>
      <c r="K116" s="13">
        <v>259794535480</v>
      </c>
      <c r="M116" s="13">
        <v>572206676981</v>
      </c>
      <c r="O116" s="13">
        <v>0</v>
      </c>
      <c r="Q116" s="13">
        <f>K116+M116+O116</f>
        <v>832001212461</v>
      </c>
    </row>
    <row r="117" spans="1:17" ht="21.75" customHeight="1" thickBot="1" x14ac:dyDescent="0.25">
      <c r="A117" s="38" t="s">
        <v>50</v>
      </c>
      <c r="C117" s="16">
        <f>SUM(C9:C116)</f>
        <v>12533601171627</v>
      </c>
      <c r="E117" s="16">
        <f>SUM(E9:E116)</f>
        <v>-3918561956982</v>
      </c>
      <c r="F117" s="30">
        <f>SUM(C117:E117)</f>
        <v>8615039214645</v>
      </c>
      <c r="G117" s="16">
        <f>SUM(G9:G116)</f>
        <v>-476331998431</v>
      </c>
      <c r="I117" s="16">
        <v>1783845524793</v>
      </c>
      <c r="K117" s="16">
        <f>SUM(K9:K116)</f>
        <v>67377067750643</v>
      </c>
      <c r="M117" s="16">
        <f>SUM(M9:M116)</f>
        <v>-16255130937096</v>
      </c>
      <c r="O117" s="16">
        <f>SUM(O9:O116)</f>
        <v>-6554332048482</v>
      </c>
      <c r="Q117" s="16">
        <f>SUM(Q9:Q116)</f>
        <v>44567604765065</v>
      </c>
    </row>
    <row r="118" spans="1:17" ht="13.5" thickTop="1" x14ac:dyDescent="0.2">
      <c r="C118" s="30"/>
    </row>
  </sheetData>
  <mergeCells count="6">
    <mergeCell ref="A1:Q1"/>
    <mergeCell ref="A2:Q2"/>
    <mergeCell ref="A3:Q3"/>
    <mergeCell ref="B5:Q5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39"/>
  <sheetViews>
    <sheetView rightToLeft="1" tabSelected="1" topLeftCell="A10" workbookViewId="0">
      <selection activeCell="Q20" sqref="Q20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30" bestFit="1" customWidth="1"/>
    <col min="7" max="7" width="1.28515625" customWidth="1"/>
    <col min="8" max="8" width="11" bestFit="1" customWidth="1"/>
    <col min="9" max="9" width="1.28515625" customWidth="1"/>
    <col min="10" max="10" width="19" bestFit="1" customWidth="1"/>
    <col min="11" max="11" width="1.42578125" customWidth="1"/>
    <col min="12" max="12" width="16.140625" bestFit="1" customWidth="1"/>
    <col min="13" max="13" width="2.140625" customWidth="1"/>
    <col min="14" max="14" width="9" bestFit="1" customWidth="1"/>
    <col min="15" max="15" width="1" customWidth="1"/>
    <col min="16" max="16" width="7" bestFit="1" customWidth="1"/>
  </cols>
  <sheetData>
    <row r="1" spans="1:16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ht="14.45" customHeight="1" x14ac:dyDescent="0.2"/>
    <row r="5" spans="1:16" ht="14.45" customHeight="1" x14ac:dyDescent="0.2">
      <c r="A5" s="1" t="s">
        <v>435</v>
      </c>
      <c r="B5" s="60" t="s">
        <v>436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7" spans="1:16" x14ac:dyDescent="0.2">
      <c r="H7" s="68"/>
      <c r="I7" s="68"/>
      <c r="J7" s="68"/>
      <c r="K7" s="68"/>
      <c r="L7" s="79" t="s">
        <v>437</v>
      </c>
      <c r="M7" s="68"/>
      <c r="N7" s="68"/>
      <c r="O7" s="68"/>
      <c r="P7" s="79" t="s">
        <v>438</v>
      </c>
    </row>
    <row r="8" spans="1:16" ht="21" x14ac:dyDescent="0.2">
      <c r="A8" s="80" t="s">
        <v>439</v>
      </c>
      <c r="B8" s="80"/>
      <c r="D8" s="81" t="s">
        <v>440</v>
      </c>
      <c r="F8" s="81" t="s">
        <v>441</v>
      </c>
      <c r="H8" s="81" t="s">
        <v>63</v>
      </c>
      <c r="I8" s="68"/>
      <c r="J8" s="81" t="s">
        <v>442</v>
      </c>
      <c r="K8" s="68"/>
      <c r="L8" s="79"/>
      <c r="M8" s="68"/>
      <c r="N8" s="81" t="s">
        <v>443</v>
      </c>
      <c r="O8" s="68"/>
      <c r="P8" s="79"/>
    </row>
    <row r="9" spans="1:16" ht="18.75" customHeight="1" x14ac:dyDescent="0.45">
      <c r="A9" s="82" t="s">
        <v>543</v>
      </c>
      <c r="B9" s="82"/>
      <c r="C9" s="83"/>
      <c r="D9" s="82" t="s">
        <v>444</v>
      </c>
      <c r="E9" s="84"/>
      <c r="F9" s="72" t="s">
        <v>121</v>
      </c>
      <c r="G9" s="84"/>
      <c r="H9" s="71">
        <v>14000000</v>
      </c>
      <c r="I9" s="73"/>
      <c r="J9" s="71">
        <v>14000000000000</v>
      </c>
      <c r="K9" s="73"/>
      <c r="L9" s="71">
        <v>19455490336</v>
      </c>
      <c r="M9" s="68"/>
      <c r="N9" s="85">
        <v>0.23</v>
      </c>
      <c r="O9" s="73"/>
      <c r="P9" s="86">
        <v>0.38380000000000003</v>
      </c>
    </row>
    <row r="10" spans="1:16" ht="18.75" x14ac:dyDescent="0.45">
      <c r="A10" s="82"/>
      <c r="B10" s="82"/>
      <c r="C10" s="83"/>
      <c r="D10" s="82"/>
      <c r="E10" s="84"/>
      <c r="F10" s="72" t="s">
        <v>124</v>
      </c>
      <c r="G10" s="84"/>
      <c r="H10" s="71">
        <v>2500000</v>
      </c>
      <c r="I10" s="73"/>
      <c r="J10" s="71">
        <v>2500000000000</v>
      </c>
      <c r="K10" s="73"/>
      <c r="L10" s="71">
        <v>20220547946</v>
      </c>
      <c r="M10" s="68"/>
      <c r="N10" s="85">
        <v>0.18</v>
      </c>
      <c r="O10" s="73"/>
      <c r="P10" s="86">
        <v>0.32100000000000001</v>
      </c>
    </row>
    <row r="11" spans="1:16" ht="18.75" x14ac:dyDescent="0.45">
      <c r="A11" s="82"/>
      <c r="B11" s="82"/>
      <c r="C11" s="83"/>
      <c r="D11" s="82"/>
      <c r="E11" s="84"/>
      <c r="F11" s="72" t="s">
        <v>544</v>
      </c>
      <c r="G11" s="84"/>
      <c r="H11" s="71">
        <v>14950000</v>
      </c>
      <c r="I11" s="73"/>
      <c r="J11" s="71">
        <f>H11*1000000</f>
        <v>14950000000000</v>
      </c>
      <c r="K11" s="73"/>
      <c r="L11" s="71">
        <v>83014661573</v>
      </c>
      <c r="M11" s="68"/>
      <c r="N11" s="85">
        <v>0.18</v>
      </c>
      <c r="O11" s="73"/>
      <c r="P11" s="86">
        <v>0.32350000000000001</v>
      </c>
    </row>
    <row r="12" spans="1:16" ht="18.75" x14ac:dyDescent="0.45">
      <c r="A12" s="82"/>
      <c r="B12" s="82"/>
      <c r="C12" s="83"/>
      <c r="D12" s="82"/>
      <c r="E12" s="84"/>
      <c r="F12" s="72" t="s">
        <v>545</v>
      </c>
      <c r="G12" s="84"/>
      <c r="H12" s="71">
        <v>3999999</v>
      </c>
      <c r="I12" s="73"/>
      <c r="J12" s="71">
        <v>3999999000000</v>
      </c>
      <c r="K12" s="73"/>
      <c r="L12" s="71">
        <v>20143689292</v>
      </c>
      <c r="M12" s="68"/>
      <c r="N12" s="85">
        <v>0.23</v>
      </c>
      <c r="O12" s="73"/>
      <c r="P12" s="86">
        <v>0.37119999999999997</v>
      </c>
    </row>
    <row r="13" spans="1:16" ht="18.75" x14ac:dyDescent="0.45">
      <c r="A13" s="82"/>
      <c r="B13" s="82"/>
      <c r="C13" s="83"/>
      <c r="D13" s="82"/>
      <c r="E13" s="84"/>
      <c r="F13" s="72" t="s">
        <v>546</v>
      </c>
      <c r="G13" s="84"/>
      <c r="H13" s="71">
        <v>20036430</v>
      </c>
      <c r="I13" s="73"/>
      <c r="J13" s="71">
        <v>20036430000000</v>
      </c>
      <c r="K13" s="73"/>
      <c r="L13" s="71">
        <v>88393072810</v>
      </c>
      <c r="M13" s="68"/>
      <c r="N13" s="85">
        <v>0.23</v>
      </c>
      <c r="O13" s="73"/>
      <c r="P13" s="86">
        <v>0.35589999999999999</v>
      </c>
    </row>
    <row r="14" spans="1:16" ht="18.75" x14ac:dyDescent="0.45">
      <c r="A14" s="82"/>
      <c r="B14" s="82"/>
      <c r="C14" s="83"/>
      <c r="D14" s="82"/>
      <c r="E14" s="84"/>
      <c r="F14" s="72" t="s">
        <v>547</v>
      </c>
      <c r="G14" s="84"/>
      <c r="H14" s="71">
        <v>10999999</v>
      </c>
      <c r="I14" s="73"/>
      <c r="J14" s="71">
        <v>10999999000000</v>
      </c>
      <c r="K14" s="73"/>
      <c r="L14" s="71">
        <v>88596366799</v>
      </c>
      <c r="M14" s="68"/>
      <c r="N14" s="85">
        <v>0.23</v>
      </c>
      <c r="O14" s="73"/>
      <c r="P14" s="86">
        <v>0.37990000000000002</v>
      </c>
    </row>
    <row r="15" spans="1:16" ht="18.75" x14ac:dyDescent="0.45">
      <c r="A15" s="82"/>
      <c r="B15" s="82"/>
      <c r="C15" s="83"/>
      <c r="D15" s="82"/>
      <c r="E15" s="84"/>
      <c r="F15" s="72" t="s">
        <v>100</v>
      </c>
      <c r="G15" s="84"/>
      <c r="H15" s="71">
        <v>440700</v>
      </c>
      <c r="I15" s="73"/>
      <c r="J15" s="71">
        <v>440700000000</v>
      </c>
      <c r="K15" s="73"/>
      <c r="L15" s="71">
        <v>29389315082</v>
      </c>
      <c r="M15" s="68"/>
      <c r="N15" s="85">
        <v>0</v>
      </c>
      <c r="O15" s="73"/>
      <c r="P15" s="86">
        <v>0.36399999999999999</v>
      </c>
    </row>
    <row r="16" spans="1:16" ht="18.75" x14ac:dyDescent="0.45">
      <c r="A16" s="82"/>
      <c r="B16" s="82"/>
      <c r="C16" s="83"/>
      <c r="D16" s="82"/>
      <c r="E16" s="84"/>
      <c r="F16" s="72" t="s">
        <v>104</v>
      </c>
      <c r="G16" s="84"/>
      <c r="H16" s="71">
        <v>525000</v>
      </c>
      <c r="I16" s="73"/>
      <c r="J16" s="71">
        <v>525000000000</v>
      </c>
      <c r="K16" s="73"/>
      <c r="L16" s="71">
        <v>13656219161</v>
      </c>
      <c r="M16" s="68"/>
      <c r="N16" s="85">
        <v>0</v>
      </c>
      <c r="O16" s="73"/>
      <c r="P16" s="86">
        <v>0.35100000000000003</v>
      </c>
    </row>
    <row r="17" spans="1:16" ht="18.75" x14ac:dyDescent="0.45">
      <c r="A17" s="82"/>
      <c r="B17" s="82"/>
      <c r="C17" s="83"/>
      <c r="D17" s="82"/>
      <c r="E17" s="84"/>
      <c r="F17" s="72" t="s">
        <v>548</v>
      </c>
      <c r="G17" s="84"/>
      <c r="H17" s="71">
        <v>3809700</v>
      </c>
      <c r="I17" s="73"/>
      <c r="J17" s="71">
        <v>3809700000000</v>
      </c>
      <c r="K17" s="73"/>
      <c r="L17" s="71">
        <v>102953916044</v>
      </c>
      <c r="M17" s="68"/>
      <c r="N17" s="85">
        <v>0</v>
      </c>
      <c r="O17" s="73"/>
      <c r="P17" s="86">
        <v>0.3881</v>
      </c>
    </row>
    <row r="18" spans="1:16" ht="18.75" x14ac:dyDescent="0.45">
      <c r="A18" s="82"/>
      <c r="B18" s="82"/>
      <c r="C18" s="83"/>
      <c r="D18" s="82"/>
      <c r="E18" s="84"/>
      <c r="F18" s="72" t="s">
        <v>109</v>
      </c>
      <c r="G18" s="84"/>
      <c r="H18" s="71">
        <v>6462000</v>
      </c>
      <c r="I18" s="73"/>
      <c r="J18" s="71">
        <v>6462000000000</v>
      </c>
      <c r="K18" s="73"/>
      <c r="L18" s="71">
        <v>69290560865</v>
      </c>
      <c r="M18" s="68"/>
      <c r="N18" s="85">
        <v>0</v>
      </c>
      <c r="O18" s="73"/>
      <c r="P18" s="86">
        <v>0.37799999999999995</v>
      </c>
    </row>
    <row r="19" spans="1:16" ht="18.75" x14ac:dyDescent="0.45">
      <c r="A19" s="82"/>
      <c r="B19" s="82"/>
      <c r="C19" s="83"/>
      <c r="D19" s="82"/>
      <c r="E19" s="84"/>
      <c r="F19" s="72" t="s">
        <v>112</v>
      </c>
      <c r="G19" s="84"/>
      <c r="H19" s="71">
        <v>2292600</v>
      </c>
      <c r="I19" s="73"/>
      <c r="J19" s="71">
        <v>2292600000000</v>
      </c>
      <c r="K19" s="73"/>
      <c r="L19" s="71">
        <v>37468516395</v>
      </c>
      <c r="M19" s="68"/>
      <c r="N19" s="85">
        <v>0</v>
      </c>
      <c r="O19" s="73"/>
      <c r="P19" s="86">
        <v>0.33200000000000002</v>
      </c>
    </row>
    <row r="20" spans="1:16" ht="18.75" x14ac:dyDescent="0.45">
      <c r="A20" s="82"/>
      <c r="B20" s="82"/>
      <c r="C20" s="83"/>
      <c r="D20" s="82"/>
      <c r="E20" s="84"/>
      <c r="F20" s="72" t="s">
        <v>115</v>
      </c>
      <c r="G20" s="84"/>
      <c r="H20" s="71">
        <v>114700</v>
      </c>
      <c r="I20" s="73"/>
      <c r="J20" s="71">
        <v>114700000000</v>
      </c>
      <c r="K20" s="73"/>
      <c r="L20" s="71">
        <v>4383720939</v>
      </c>
      <c r="M20" s="68"/>
      <c r="N20" s="85">
        <v>0</v>
      </c>
      <c r="O20" s="73"/>
      <c r="P20" s="86">
        <v>0.34700000000000003</v>
      </c>
    </row>
    <row r="21" spans="1:16" ht="18.75" x14ac:dyDescent="0.45">
      <c r="A21" s="82"/>
      <c r="B21" s="82"/>
      <c r="C21" s="83"/>
      <c r="D21" s="82"/>
      <c r="E21" s="84"/>
      <c r="F21" s="72" t="s">
        <v>549</v>
      </c>
      <c r="G21" s="84"/>
      <c r="H21" s="71">
        <v>1295800</v>
      </c>
      <c r="I21" s="73"/>
      <c r="J21" s="71">
        <v>1295800000000</v>
      </c>
      <c r="K21" s="73"/>
      <c r="L21" s="71">
        <v>42089617480</v>
      </c>
      <c r="M21" s="68"/>
      <c r="N21" s="85">
        <v>0</v>
      </c>
      <c r="O21" s="73"/>
      <c r="P21" s="86">
        <v>0.31</v>
      </c>
    </row>
    <row r="22" spans="1:16" ht="18.75" x14ac:dyDescent="0.45">
      <c r="A22" s="82"/>
      <c r="B22" s="82"/>
      <c r="C22" s="83"/>
      <c r="D22" s="82"/>
      <c r="E22" s="84"/>
      <c r="F22" s="72" t="s">
        <v>551</v>
      </c>
      <c r="G22" s="84"/>
      <c r="H22" s="71">
        <v>1800000</v>
      </c>
      <c r="I22" s="73"/>
      <c r="J22" s="71">
        <v>1800000000000</v>
      </c>
      <c r="K22" s="73"/>
      <c r="L22" s="71">
        <v>10565161506</v>
      </c>
      <c r="M22" s="68"/>
      <c r="N22" s="85">
        <v>0.18</v>
      </c>
      <c r="O22" s="73"/>
      <c r="P22" s="86">
        <v>0.28120000000000001</v>
      </c>
    </row>
    <row r="23" spans="1:16" ht="18.75" x14ac:dyDescent="0.45">
      <c r="A23" s="82"/>
      <c r="B23" s="82"/>
      <c r="C23" s="83"/>
      <c r="D23" s="82"/>
      <c r="E23" s="84"/>
      <c r="F23" s="72" t="s">
        <v>552</v>
      </c>
      <c r="G23" s="84"/>
      <c r="H23" s="71">
        <v>1200000</v>
      </c>
      <c r="I23" s="73"/>
      <c r="J23" s="71">
        <v>1200607499880</v>
      </c>
      <c r="K23" s="73"/>
      <c r="L23" s="71">
        <v>7652777781</v>
      </c>
      <c r="M23" s="68"/>
      <c r="N23" s="85">
        <v>0.18</v>
      </c>
      <c r="O23" s="73"/>
      <c r="P23" s="86">
        <v>0.29020000000000001</v>
      </c>
    </row>
    <row r="24" spans="1:16" ht="18.75" x14ac:dyDescent="0.45">
      <c r="A24" s="82"/>
      <c r="B24" s="82"/>
      <c r="C24" s="83"/>
      <c r="D24" s="82"/>
      <c r="E24" s="84"/>
      <c r="F24" s="72" t="s">
        <v>550</v>
      </c>
      <c r="G24" s="84"/>
      <c r="H24" s="71">
        <v>8000000</v>
      </c>
      <c r="I24" s="73"/>
      <c r="J24" s="71">
        <v>8000000000000</v>
      </c>
      <c r="K24" s="73"/>
      <c r="L24" s="71">
        <v>39799074868</v>
      </c>
      <c r="M24" s="68"/>
      <c r="N24" s="85">
        <v>0.23</v>
      </c>
      <c r="O24" s="73"/>
      <c r="P24" s="86">
        <v>0.35</v>
      </c>
    </row>
    <row r="25" spans="1:16" ht="18.75" x14ac:dyDescent="0.45">
      <c r="A25" s="82"/>
      <c r="B25" s="82"/>
      <c r="C25" s="83"/>
      <c r="D25" s="82"/>
      <c r="E25" s="84"/>
      <c r="F25" s="72" t="s">
        <v>161</v>
      </c>
      <c r="G25" s="84"/>
      <c r="H25" s="71">
        <v>4495500</v>
      </c>
      <c r="I25" s="73"/>
      <c r="J25" s="71">
        <v>4495500000000</v>
      </c>
      <c r="K25" s="73"/>
      <c r="L25" s="71">
        <v>30931503298</v>
      </c>
      <c r="M25" s="68"/>
      <c r="N25" s="85">
        <v>0.23</v>
      </c>
      <c r="O25" s="73"/>
      <c r="P25" s="86">
        <v>0.315</v>
      </c>
    </row>
    <row r="26" spans="1:16" ht="18.75" x14ac:dyDescent="0.45">
      <c r="A26" s="82"/>
      <c r="B26" s="82"/>
      <c r="C26" s="83"/>
      <c r="D26" s="82"/>
      <c r="E26" s="84"/>
      <c r="F26" s="72" t="s">
        <v>164</v>
      </c>
      <c r="G26" s="84"/>
      <c r="H26" s="71">
        <v>2500000</v>
      </c>
      <c r="I26" s="73"/>
      <c r="J26" s="71">
        <v>2500000000000</v>
      </c>
      <c r="K26" s="73"/>
      <c r="L26" s="71">
        <v>13586301379</v>
      </c>
      <c r="M26" s="68"/>
      <c r="N26" s="85">
        <v>0.23</v>
      </c>
      <c r="O26" s="73"/>
      <c r="P26" s="86">
        <v>0.32400000000000001</v>
      </c>
    </row>
    <row r="27" spans="1:16" ht="18.75" x14ac:dyDescent="0.45">
      <c r="A27" s="82"/>
      <c r="B27" s="82"/>
      <c r="C27" s="83"/>
      <c r="D27" s="82"/>
      <c r="E27" s="84"/>
      <c r="F27" s="72" t="s">
        <v>171</v>
      </c>
      <c r="G27" s="84"/>
      <c r="H27" s="71">
        <v>9987900</v>
      </c>
      <c r="I27" s="73"/>
      <c r="J27" s="71">
        <v>9987900000000</v>
      </c>
      <c r="K27" s="73"/>
      <c r="L27" s="71">
        <v>57529006657</v>
      </c>
      <c r="M27" s="68"/>
      <c r="N27" s="87">
        <v>0.185</v>
      </c>
      <c r="O27" s="73"/>
      <c r="P27" s="86">
        <v>0.3085</v>
      </c>
    </row>
    <row r="28" spans="1:16" ht="18.75" x14ac:dyDescent="0.45">
      <c r="A28" s="82"/>
      <c r="B28" s="82"/>
      <c r="C28" s="83"/>
      <c r="D28" s="82"/>
      <c r="E28" s="84"/>
      <c r="F28" s="72" t="s">
        <v>180</v>
      </c>
      <c r="G28" s="84"/>
      <c r="H28" s="71">
        <v>2000000</v>
      </c>
      <c r="I28" s="73"/>
      <c r="J28" s="71">
        <v>2000000000000</v>
      </c>
      <c r="K28" s="73"/>
      <c r="L28" s="71">
        <v>2183819161</v>
      </c>
      <c r="M28" s="68"/>
      <c r="N28" s="85">
        <v>0.23</v>
      </c>
      <c r="O28" s="73"/>
      <c r="P28" s="86">
        <v>0.2742</v>
      </c>
    </row>
    <row r="29" spans="1:16" ht="18.75" x14ac:dyDescent="0.45">
      <c r="A29" s="82"/>
      <c r="B29" s="82"/>
      <c r="C29" s="83"/>
      <c r="D29" s="82"/>
      <c r="E29" s="84"/>
      <c r="F29" s="72" t="s">
        <v>189</v>
      </c>
      <c r="G29" s="84"/>
      <c r="H29" s="71">
        <v>10000000</v>
      </c>
      <c r="I29" s="73"/>
      <c r="J29" s="71">
        <v>10000000000000</v>
      </c>
      <c r="K29" s="73"/>
      <c r="L29" s="71">
        <v>52547450131</v>
      </c>
      <c r="M29" s="68"/>
      <c r="N29" s="85">
        <v>0.23</v>
      </c>
      <c r="O29" s="73"/>
      <c r="P29" s="86">
        <v>0.38019999999999998</v>
      </c>
    </row>
    <row r="30" spans="1:16" ht="18.75" x14ac:dyDescent="0.45">
      <c r="A30" s="82"/>
      <c r="B30" s="82"/>
      <c r="C30" s="83"/>
      <c r="D30" s="82"/>
      <c r="E30" s="84"/>
      <c r="F30" s="72" t="s">
        <v>216</v>
      </c>
      <c r="G30" s="84"/>
      <c r="H30" s="71">
        <v>430000</v>
      </c>
      <c r="I30" s="73"/>
      <c r="J30" s="71">
        <v>430000000000</v>
      </c>
      <c r="K30" s="73"/>
      <c r="L30" s="71">
        <v>2234821826</v>
      </c>
      <c r="M30" s="68"/>
      <c r="N30" s="85">
        <v>0.23</v>
      </c>
      <c r="O30" s="73"/>
      <c r="P30" s="86">
        <v>0.34639999999999999</v>
      </c>
    </row>
    <row r="31" spans="1:16" ht="18.75" x14ac:dyDescent="0.45">
      <c r="A31" s="82"/>
      <c r="B31" s="82"/>
      <c r="C31" s="83"/>
      <c r="D31" s="82"/>
      <c r="E31" s="84"/>
      <c r="F31" s="72" t="s">
        <v>225</v>
      </c>
      <c r="G31" s="84"/>
      <c r="H31" s="71">
        <v>3000000</v>
      </c>
      <c r="I31" s="73"/>
      <c r="J31" s="71">
        <v>3000000000000</v>
      </c>
      <c r="K31" s="73"/>
      <c r="L31" s="71">
        <v>18822888303</v>
      </c>
      <c r="M31" s="68"/>
      <c r="N31" s="85">
        <v>0.23</v>
      </c>
      <c r="O31" s="73"/>
      <c r="P31" s="86">
        <v>0.40970000000000001</v>
      </c>
    </row>
    <row r="32" spans="1:16" ht="18.75" x14ac:dyDescent="0.45">
      <c r="A32" s="82"/>
      <c r="B32" s="82"/>
      <c r="C32" s="83"/>
      <c r="D32" s="82"/>
      <c r="E32" s="84"/>
      <c r="F32" s="72" t="s">
        <v>240</v>
      </c>
      <c r="G32" s="84"/>
      <c r="H32" s="71">
        <v>15811025</v>
      </c>
      <c r="I32" s="73"/>
      <c r="J32" s="71">
        <v>15811025000000</v>
      </c>
      <c r="K32" s="73"/>
      <c r="L32" s="71">
        <v>34873321728</v>
      </c>
      <c r="M32" s="68"/>
      <c r="N32" s="85">
        <v>0.23</v>
      </c>
      <c r="O32" s="73"/>
      <c r="P32" s="86">
        <v>0.33</v>
      </c>
    </row>
    <row r="33" spans="1:16" ht="18.75" x14ac:dyDescent="0.45">
      <c r="A33" s="82"/>
      <c r="B33" s="82"/>
      <c r="C33" s="83"/>
      <c r="D33" s="82"/>
      <c r="E33" s="84"/>
      <c r="F33" s="72" t="s">
        <v>300</v>
      </c>
      <c r="G33" s="84"/>
      <c r="H33" s="71">
        <v>11990199</v>
      </c>
      <c r="I33" s="73"/>
      <c r="J33" s="71">
        <f>H33*1000000</f>
        <v>11990199000000</v>
      </c>
      <c r="K33" s="73"/>
      <c r="L33" s="71">
        <v>109653840100</v>
      </c>
      <c r="M33" s="68"/>
      <c r="N33" s="87">
        <v>0.20499999999999999</v>
      </c>
      <c r="O33" s="73"/>
      <c r="P33" s="86">
        <v>0.36499999999999999</v>
      </c>
    </row>
    <row r="34" spans="1:16" ht="19.5" thickBot="1" x14ac:dyDescent="0.5">
      <c r="A34" s="82"/>
      <c r="B34" s="82"/>
      <c r="C34" s="83"/>
      <c r="D34" s="82"/>
      <c r="E34" s="84"/>
      <c r="F34" s="3"/>
      <c r="H34" s="68"/>
      <c r="I34" s="68"/>
      <c r="J34" s="68"/>
      <c r="K34" s="68"/>
      <c r="L34" s="88">
        <f>SUM(L9:L33)</f>
        <v>999435661460</v>
      </c>
      <c r="M34" s="68"/>
      <c r="N34" s="68"/>
      <c r="O34" s="68"/>
      <c r="P34" s="68"/>
    </row>
    <row r="35" spans="1:16" ht="19.5" thickTop="1" x14ac:dyDescent="0.45">
      <c r="A35" s="82"/>
      <c r="B35" s="82"/>
      <c r="C35" s="83"/>
      <c r="D35" s="82"/>
      <c r="E35" s="84"/>
      <c r="H35" s="68"/>
      <c r="I35" s="68"/>
      <c r="J35" s="68"/>
      <c r="K35" s="68"/>
      <c r="L35" s="89"/>
      <c r="M35" s="68"/>
      <c r="N35" s="68"/>
      <c r="O35" s="68"/>
      <c r="P35" s="68"/>
    </row>
    <row r="36" spans="1:16" ht="18.75" x14ac:dyDescent="0.45">
      <c r="A36" s="82"/>
      <c r="B36" s="82"/>
      <c r="C36" s="83"/>
      <c r="D36" s="82"/>
      <c r="E36" s="84"/>
      <c r="H36" s="68"/>
      <c r="I36" s="68"/>
      <c r="J36" s="68"/>
      <c r="K36" s="68"/>
      <c r="L36" s="68"/>
      <c r="M36" s="68"/>
      <c r="N36" s="68"/>
      <c r="O36" s="68"/>
      <c r="P36" s="68"/>
    </row>
    <row r="37" spans="1:16" ht="18.75" x14ac:dyDescent="0.45">
      <c r="A37" s="82"/>
      <c r="B37" s="82"/>
      <c r="C37" s="83"/>
      <c r="D37" s="82"/>
      <c r="E37" s="84"/>
      <c r="F37" s="72"/>
      <c r="G37" s="84"/>
      <c r="H37" s="71"/>
      <c r="I37" s="73"/>
      <c r="J37" s="71"/>
      <c r="K37" s="73"/>
      <c r="L37" s="71"/>
      <c r="M37" s="68"/>
      <c r="N37" s="85"/>
      <c r="O37" s="73"/>
      <c r="P37" s="86"/>
    </row>
    <row r="38" spans="1:16" x14ac:dyDescent="0.2">
      <c r="A38" s="82"/>
      <c r="B38" s="82"/>
      <c r="C38" s="83"/>
      <c r="D38" s="82"/>
    </row>
    <row r="39" spans="1:16" x14ac:dyDescent="0.2">
      <c r="A39" s="82"/>
      <c r="B39" s="82"/>
      <c r="C39" s="83"/>
      <c r="D39" s="82"/>
    </row>
  </sheetData>
  <mergeCells count="2053">
    <mergeCell ref="XEJ6:XEJ51"/>
    <mergeCell ref="L7:L8"/>
    <mergeCell ref="P7:P8"/>
    <mergeCell ref="A8:B8"/>
    <mergeCell ref="A9:B39"/>
    <mergeCell ref="D9:D39"/>
    <mergeCell ref="XDA6:XDB51"/>
    <mergeCell ref="XDD6:XDD51"/>
    <mergeCell ref="XDQ6:XDR51"/>
    <mergeCell ref="XDT6:XDT51"/>
    <mergeCell ref="XEG6:XEH51"/>
    <mergeCell ref="XBH6:XBH51"/>
    <mergeCell ref="XBU6:XBV51"/>
    <mergeCell ref="XBX6:XBX51"/>
    <mergeCell ref="XCK6:XCL51"/>
    <mergeCell ref="XCN6:XCN51"/>
    <mergeCell ref="WZY6:WZZ51"/>
    <mergeCell ref="XAB6:XAB51"/>
    <mergeCell ref="XAO6:XAP51"/>
    <mergeCell ref="XAR6:XAR51"/>
    <mergeCell ref="XBE6:XBF51"/>
    <mergeCell ref="WYF6:WYF51"/>
    <mergeCell ref="WYS6:WYT51"/>
    <mergeCell ref="WYV6:WYV51"/>
    <mergeCell ref="WZI6:WZJ51"/>
    <mergeCell ref="WZL6:WZL51"/>
    <mergeCell ref="WWW6:WWX51"/>
    <mergeCell ref="WWZ6:WWZ51"/>
    <mergeCell ref="WXM6:WXN51"/>
    <mergeCell ref="WXP6:WXP51"/>
    <mergeCell ref="WYC6:WYD51"/>
    <mergeCell ref="WVD6:WVD51"/>
    <mergeCell ref="WVQ6:WVR51"/>
    <mergeCell ref="WVT6:WVT51"/>
    <mergeCell ref="WWG6:WWH51"/>
    <mergeCell ref="WWJ6:WWJ51"/>
    <mergeCell ref="WTU6:WTV51"/>
    <mergeCell ref="WTX6:WTX51"/>
    <mergeCell ref="WUK6:WUL51"/>
    <mergeCell ref="WUN6:WUN51"/>
    <mergeCell ref="WVA6:WVB51"/>
    <mergeCell ref="WSB6:WSB51"/>
    <mergeCell ref="WSO6:WSP51"/>
    <mergeCell ref="WSR6:WSR51"/>
    <mergeCell ref="WTE6:WTF51"/>
    <mergeCell ref="WTH6:WTH51"/>
    <mergeCell ref="WQS6:WQT51"/>
    <mergeCell ref="WQV6:WQV51"/>
    <mergeCell ref="WRI6:WRJ51"/>
    <mergeCell ref="WRL6:WRL51"/>
    <mergeCell ref="WRY6:WRZ51"/>
    <mergeCell ref="WOZ6:WOZ51"/>
    <mergeCell ref="WPM6:WPN51"/>
    <mergeCell ref="WPP6:WPP51"/>
    <mergeCell ref="WQC6:WQD51"/>
    <mergeCell ref="WQF6:WQF51"/>
    <mergeCell ref="WNQ6:WNR51"/>
    <mergeCell ref="WNT6:WNT51"/>
    <mergeCell ref="WOG6:WOH51"/>
    <mergeCell ref="WOJ6:WOJ51"/>
    <mergeCell ref="WOW6:WOX51"/>
    <mergeCell ref="WLX6:WLX51"/>
    <mergeCell ref="WMK6:WML51"/>
    <mergeCell ref="WMN6:WMN51"/>
    <mergeCell ref="WNA6:WNB51"/>
    <mergeCell ref="WND6:WND51"/>
    <mergeCell ref="WKO6:WKP51"/>
    <mergeCell ref="WKR6:WKR51"/>
    <mergeCell ref="WLE6:WLF51"/>
    <mergeCell ref="WLH6:WLH51"/>
    <mergeCell ref="WLU6:WLV51"/>
    <mergeCell ref="WIV6:WIV51"/>
    <mergeCell ref="WJI6:WJJ51"/>
    <mergeCell ref="WJL6:WJL51"/>
    <mergeCell ref="WJY6:WJZ51"/>
    <mergeCell ref="WKB6:WKB51"/>
    <mergeCell ref="WHM6:WHN51"/>
    <mergeCell ref="WHP6:WHP51"/>
    <mergeCell ref="WIC6:WID51"/>
    <mergeCell ref="WIF6:WIF51"/>
    <mergeCell ref="WIS6:WIT51"/>
    <mergeCell ref="WFT6:WFT51"/>
    <mergeCell ref="WGG6:WGH51"/>
    <mergeCell ref="WGJ6:WGJ51"/>
    <mergeCell ref="WGW6:WGX51"/>
    <mergeCell ref="WGZ6:WGZ51"/>
    <mergeCell ref="WEK6:WEL51"/>
    <mergeCell ref="WEN6:WEN51"/>
    <mergeCell ref="WFA6:WFB51"/>
    <mergeCell ref="WFD6:WFD51"/>
    <mergeCell ref="WFQ6:WFR51"/>
    <mergeCell ref="WCR6:WCR51"/>
    <mergeCell ref="WDE6:WDF51"/>
    <mergeCell ref="WDH6:WDH51"/>
    <mergeCell ref="WDU6:WDV51"/>
    <mergeCell ref="WDX6:WDX51"/>
    <mergeCell ref="WBI6:WBJ51"/>
    <mergeCell ref="WBL6:WBL51"/>
    <mergeCell ref="WBY6:WBZ51"/>
    <mergeCell ref="WCB6:WCB51"/>
    <mergeCell ref="WCO6:WCP51"/>
    <mergeCell ref="VZP6:VZP51"/>
    <mergeCell ref="WAC6:WAD51"/>
    <mergeCell ref="WAF6:WAF51"/>
    <mergeCell ref="WAS6:WAT51"/>
    <mergeCell ref="WAV6:WAV51"/>
    <mergeCell ref="VYG6:VYH51"/>
    <mergeCell ref="VYJ6:VYJ51"/>
    <mergeCell ref="VYW6:VYX51"/>
    <mergeCell ref="VYZ6:VYZ51"/>
    <mergeCell ref="VZM6:VZN51"/>
    <mergeCell ref="VWN6:VWN51"/>
    <mergeCell ref="VXA6:VXB51"/>
    <mergeCell ref="VXD6:VXD51"/>
    <mergeCell ref="VXQ6:VXR51"/>
    <mergeCell ref="VXT6:VXT51"/>
    <mergeCell ref="VVE6:VVF51"/>
    <mergeCell ref="VVH6:VVH51"/>
    <mergeCell ref="VVU6:VVV51"/>
    <mergeCell ref="VVX6:VVX51"/>
    <mergeCell ref="VWK6:VWL51"/>
    <mergeCell ref="VTL6:VTL51"/>
    <mergeCell ref="VTY6:VTZ51"/>
    <mergeCell ref="VUB6:VUB51"/>
    <mergeCell ref="VUO6:VUP51"/>
    <mergeCell ref="VUR6:VUR51"/>
    <mergeCell ref="VSC6:VSD51"/>
    <mergeCell ref="VSF6:VSF51"/>
    <mergeCell ref="VSS6:VST51"/>
    <mergeCell ref="VSV6:VSV51"/>
    <mergeCell ref="VTI6:VTJ51"/>
    <mergeCell ref="VQJ6:VQJ51"/>
    <mergeCell ref="VQW6:VQX51"/>
    <mergeCell ref="VQZ6:VQZ51"/>
    <mergeCell ref="VRM6:VRN51"/>
    <mergeCell ref="VRP6:VRP51"/>
    <mergeCell ref="VPA6:VPB51"/>
    <mergeCell ref="VPD6:VPD51"/>
    <mergeCell ref="VPQ6:VPR51"/>
    <mergeCell ref="VPT6:VPT51"/>
    <mergeCell ref="VQG6:VQH51"/>
    <mergeCell ref="VNH6:VNH51"/>
    <mergeCell ref="VNU6:VNV51"/>
    <mergeCell ref="VNX6:VNX51"/>
    <mergeCell ref="VOK6:VOL51"/>
    <mergeCell ref="VON6:VON51"/>
    <mergeCell ref="VLY6:VLZ51"/>
    <mergeCell ref="VMB6:VMB51"/>
    <mergeCell ref="VMO6:VMP51"/>
    <mergeCell ref="VMR6:VMR51"/>
    <mergeCell ref="VNE6:VNF51"/>
    <mergeCell ref="VKF6:VKF51"/>
    <mergeCell ref="VKS6:VKT51"/>
    <mergeCell ref="VKV6:VKV51"/>
    <mergeCell ref="VLI6:VLJ51"/>
    <mergeCell ref="VLL6:VLL51"/>
    <mergeCell ref="VIW6:VIX51"/>
    <mergeCell ref="VIZ6:VIZ51"/>
    <mergeCell ref="VJM6:VJN51"/>
    <mergeCell ref="VJP6:VJP51"/>
    <mergeCell ref="VKC6:VKD51"/>
    <mergeCell ref="VHD6:VHD51"/>
    <mergeCell ref="VHQ6:VHR51"/>
    <mergeCell ref="VHT6:VHT51"/>
    <mergeCell ref="VIG6:VIH51"/>
    <mergeCell ref="VIJ6:VIJ51"/>
    <mergeCell ref="VFU6:VFV51"/>
    <mergeCell ref="VFX6:VFX51"/>
    <mergeCell ref="VGK6:VGL51"/>
    <mergeCell ref="VGN6:VGN51"/>
    <mergeCell ref="VHA6:VHB51"/>
    <mergeCell ref="VEB6:VEB51"/>
    <mergeCell ref="VEO6:VEP51"/>
    <mergeCell ref="VER6:VER51"/>
    <mergeCell ref="VFE6:VFF51"/>
    <mergeCell ref="VFH6:VFH51"/>
    <mergeCell ref="VCS6:VCT51"/>
    <mergeCell ref="VCV6:VCV51"/>
    <mergeCell ref="VDI6:VDJ51"/>
    <mergeCell ref="VDL6:VDL51"/>
    <mergeCell ref="VDY6:VDZ51"/>
    <mergeCell ref="VAZ6:VAZ51"/>
    <mergeCell ref="VBM6:VBN51"/>
    <mergeCell ref="VBP6:VBP51"/>
    <mergeCell ref="VCC6:VCD51"/>
    <mergeCell ref="VCF6:VCF51"/>
    <mergeCell ref="UZQ6:UZR51"/>
    <mergeCell ref="UZT6:UZT51"/>
    <mergeCell ref="VAG6:VAH51"/>
    <mergeCell ref="VAJ6:VAJ51"/>
    <mergeCell ref="VAW6:VAX51"/>
    <mergeCell ref="UXX6:UXX51"/>
    <mergeCell ref="UYK6:UYL51"/>
    <mergeCell ref="UYN6:UYN51"/>
    <mergeCell ref="UZA6:UZB51"/>
    <mergeCell ref="UZD6:UZD51"/>
    <mergeCell ref="UWO6:UWP51"/>
    <mergeCell ref="UWR6:UWR51"/>
    <mergeCell ref="UXE6:UXF51"/>
    <mergeCell ref="UXH6:UXH51"/>
    <mergeCell ref="UXU6:UXV51"/>
    <mergeCell ref="UUV6:UUV51"/>
    <mergeCell ref="UVI6:UVJ51"/>
    <mergeCell ref="UVL6:UVL51"/>
    <mergeCell ref="UVY6:UVZ51"/>
    <mergeCell ref="UWB6:UWB51"/>
    <mergeCell ref="UTM6:UTN51"/>
    <mergeCell ref="UTP6:UTP51"/>
    <mergeCell ref="UUC6:UUD51"/>
    <mergeCell ref="UUF6:UUF51"/>
    <mergeCell ref="UUS6:UUT51"/>
    <mergeCell ref="URT6:URT51"/>
    <mergeCell ref="USG6:USH51"/>
    <mergeCell ref="USJ6:USJ51"/>
    <mergeCell ref="USW6:USX51"/>
    <mergeCell ref="USZ6:USZ51"/>
    <mergeCell ref="UQK6:UQL51"/>
    <mergeCell ref="UQN6:UQN51"/>
    <mergeCell ref="URA6:URB51"/>
    <mergeCell ref="URD6:URD51"/>
    <mergeCell ref="URQ6:URR51"/>
    <mergeCell ref="UOR6:UOR51"/>
    <mergeCell ref="UPE6:UPF51"/>
    <mergeCell ref="UPH6:UPH51"/>
    <mergeCell ref="UPU6:UPV51"/>
    <mergeCell ref="UPX6:UPX51"/>
    <mergeCell ref="UNI6:UNJ51"/>
    <mergeCell ref="UNL6:UNL51"/>
    <mergeCell ref="UNY6:UNZ51"/>
    <mergeCell ref="UOB6:UOB51"/>
    <mergeCell ref="UOO6:UOP51"/>
    <mergeCell ref="ULP6:ULP51"/>
    <mergeCell ref="UMC6:UMD51"/>
    <mergeCell ref="UMF6:UMF51"/>
    <mergeCell ref="UMS6:UMT51"/>
    <mergeCell ref="UMV6:UMV51"/>
    <mergeCell ref="UKG6:UKH51"/>
    <mergeCell ref="UKJ6:UKJ51"/>
    <mergeCell ref="UKW6:UKX51"/>
    <mergeCell ref="UKZ6:UKZ51"/>
    <mergeCell ref="ULM6:ULN51"/>
    <mergeCell ref="UIN6:UIN51"/>
    <mergeCell ref="UJA6:UJB51"/>
    <mergeCell ref="UJD6:UJD51"/>
    <mergeCell ref="UJQ6:UJR51"/>
    <mergeCell ref="UJT6:UJT51"/>
    <mergeCell ref="UHE6:UHF51"/>
    <mergeCell ref="UHH6:UHH51"/>
    <mergeCell ref="UHU6:UHV51"/>
    <mergeCell ref="UHX6:UHX51"/>
    <mergeCell ref="UIK6:UIL51"/>
    <mergeCell ref="UFL6:UFL51"/>
    <mergeCell ref="UFY6:UFZ51"/>
    <mergeCell ref="UGB6:UGB51"/>
    <mergeCell ref="UGO6:UGP51"/>
    <mergeCell ref="UGR6:UGR51"/>
    <mergeCell ref="UEC6:UED51"/>
    <mergeCell ref="UEF6:UEF51"/>
    <mergeCell ref="UES6:UET51"/>
    <mergeCell ref="UEV6:UEV51"/>
    <mergeCell ref="UFI6:UFJ51"/>
    <mergeCell ref="UCJ6:UCJ51"/>
    <mergeCell ref="UCW6:UCX51"/>
    <mergeCell ref="UCZ6:UCZ51"/>
    <mergeCell ref="UDM6:UDN51"/>
    <mergeCell ref="UDP6:UDP51"/>
    <mergeCell ref="UBA6:UBB51"/>
    <mergeCell ref="UBD6:UBD51"/>
    <mergeCell ref="UBQ6:UBR51"/>
    <mergeCell ref="UBT6:UBT51"/>
    <mergeCell ref="UCG6:UCH51"/>
    <mergeCell ref="TZH6:TZH51"/>
    <mergeCell ref="TZU6:TZV51"/>
    <mergeCell ref="TZX6:TZX51"/>
    <mergeCell ref="UAK6:UAL51"/>
    <mergeCell ref="UAN6:UAN51"/>
    <mergeCell ref="TXY6:TXZ51"/>
    <mergeCell ref="TYB6:TYB51"/>
    <mergeCell ref="TYO6:TYP51"/>
    <mergeCell ref="TYR6:TYR51"/>
    <mergeCell ref="TZE6:TZF51"/>
    <mergeCell ref="TWF6:TWF51"/>
    <mergeCell ref="TWS6:TWT51"/>
    <mergeCell ref="TWV6:TWV51"/>
    <mergeCell ref="TXI6:TXJ51"/>
    <mergeCell ref="TXL6:TXL51"/>
    <mergeCell ref="TUW6:TUX51"/>
    <mergeCell ref="TUZ6:TUZ51"/>
    <mergeCell ref="TVM6:TVN51"/>
    <mergeCell ref="TVP6:TVP51"/>
    <mergeCell ref="TWC6:TWD51"/>
    <mergeCell ref="TTD6:TTD51"/>
    <mergeCell ref="TTQ6:TTR51"/>
    <mergeCell ref="TTT6:TTT51"/>
    <mergeCell ref="TUG6:TUH51"/>
    <mergeCell ref="TUJ6:TUJ51"/>
    <mergeCell ref="TRU6:TRV51"/>
    <mergeCell ref="TRX6:TRX51"/>
    <mergeCell ref="TSK6:TSL51"/>
    <mergeCell ref="TSN6:TSN51"/>
    <mergeCell ref="TTA6:TTB51"/>
    <mergeCell ref="TQB6:TQB51"/>
    <mergeCell ref="TQO6:TQP51"/>
    <mergeCell ref="TQR6:TQR51"/>
    <mergeCell ref="TRE6:TRF51"/>
    <mergeCell ref="TRH6:TRH51"/>
    <mergeCell ref="TOS6:TOT51"/>
    <mergeCell ref="TOV6:TOV51"/>
    <mergeCell ref="TPI6:TPJ51"/>
    <mergeCell ref="TPL6:TPL51"/>
    <mergeCell ref="TPY6:TPZ51"/>
    <mergeCell ref="TMZ6:TMZ51"/>
    <mergeCell ref="TNM6:TNN51"/>
    <mergeCell ref="TNP6:TNP51"/>
    <mergeCell ref="TOC6:TOD51"/>
    <mergeCell ref="TOF6:TOF51"/>
    <mergeCell ref="TLQ6:TLR51"/>
    <mergeCell ref="TLT6:TLT51"/>
    <mergeCell ref="TMG6:TMH51"/>
    <mergeCell ref="TMJ6:TMJ51"/>
    <mergeCell ref="TMW6:TMX51"/>
    <mergeCell ref="TJX6:TJX51"/>
    <mergeCell ref="TKK6:TKL51"/>
    <mergeCell ref="TKN6:TKN51"/>
    <mergeCell ref="TLA6:TLB51"/>
    <mergeCell ref="TLD6:TLD51"/>
    <mergeCell ref="TIO6:TIP51"/>
    <mergeCell ref="TIR6:TIR51"/>
    <mergeCell ref="TJE6:TJF51"/>
    <mergeCell ref="TJH6:TJH51"/>
    <mergeCell ref="TJU6:TJV51"/>
    <mergeCell ref="TGV6:TGV51"/>
    <mergeCell ref="THI6:THJ51"/>
    <mergeCell ref="THL6:THL51"/>
    <mergeCell ref="THY6:THZ51"/>
    <mergeCell ref="TIB6:TIB51"/>
    <mergeCell ref="TFM6:TFN51"/>
    <mergeCell ref="TFP6:TFP51"/>
    <mergeCell ref="TGC6:TGD51"/>
    <mergeCell ref="TGF6:TGF51"/>
    <mergeCell ref="TGS6:TGT51"/>
    <mergeCell ref="TDT6:TDT51"/>
    <mergeCell ref="TEG6:TEH51"/>
    <mergeCell ref="TEJ6:TEJ51"/>
    <mergeCell ref="TEW6:TEX51"/>
    <mergeCell ref="TEZ6:TEZ51"/>
    <mergeCell ref="TCK6:TCL51"/>
    <mergeCell ref="TCN6:TCN51"/>
    <mergeCell ref="TDA6:TDB51"/>
    <mergeCell ref="TDD6:TDD51"/>
    <mergeCell ref="TDQ6:TDR51"/>
    <mergeCell ref="TAR6:TAR51"/>
    <mergeCell ref="TBE6:TBF51"/>
    <mergeCell ref="TBH6:TBH51"/>
    <mergeCell ref="TBU6:TBV51"/>
    <mergeCell ref="TBX6:TBX51"/>
    <mergeCell ref="SZI6:SZJ51"/>
    <mergeCell ref="SZL6:SZL51"/>
    <mergeCell ref="SZY6:SZZ51"/>
    <mergeCell ref="TAB6:TAB51"/>
    <mergeCell ref="TAO6:TAP51"/>
    <mergeCell ref="SXP6:SXP51"/>
    <mergeCell ref="SYC6:SYD51"/>
    <mergeCell ref="SYF6:SYF51"/>
    <mergeCell ref="SYS6:SYT51"/>
    <mergeCell ref="SYV6:SYV51"/>
    <mergeCell ref="SWG6:SWH51"/>
    <mergeCell ref="SWJ6:SWJ51"/>
    <mergeCell ref="SWW6:SWX51"/>
    <mergeCell ref="SWZ6:SWZ51"/>
    <mergeCell ref="SXM6:SXN51"/>
    <mergeCell ref="SUN6:SUN51"/>
    <mergeCell ref="SVA6:SVB51"/>
    <mergeCell ref="SVD6:SVD51"/>
    <mergeCell ref="SVQ6:SVR51"/>
    <mergeCell ref="SVT6:SVT51"/>
    <mergeCell ref="STE6:STF51"/>
    <mergeCell ref="STH6:STH51"/>
    <mergeCell ref="STU6:STV51"/>
    <mergeCell ref="STX6:STX51"/>
    <mergeCell ref="SUK6:SUL51"/>
    <mergeCell ref="SRL6:SRL51"/>
    <mergeCell ref="SRY6:SRZ51"/>
    <mergeCell ref="SSB6:SSB51"/>
    <mergeCell ref="SSO6:SSP51"/>
    <mergeCell ref="SSR6:SSR51"/>
    <mergeCell ref="SQC6:SQD51"/>
    <mergeCell ref="SQF6:SQF51"/>
    <mergeCell ref="SQS6:SQT51"/>
    <mergeCell ref="SQV6:SQV51"/>
    <mergeCell ref="SRI6:SRJ51"/>
    <mergeCell ref="SOJ6:SOJ51"/>
    <mergeCell ref="SOW6:SOX51"/>
    <mergeCell ref="SOZ6:SOZ51"/>
    <mergeCell ref="SPM6:SPN51"/>
    <mergeCell ref="SPP6:SPP51"/>
    <mergeCell ref="SNA6:SNB51"/>
    <mergeCell ref="SND6:SND51"/>
    <mergeCell ref="SNQ6:SNR51"/>
    <mergeCell ref="SNT6:SNT51"/>
    <mergeCell ref="SOG6:SOH51"/>
    <mergeCell ref="SLH6:SLH51"/>
    <mergeCell ref="SLU6:SLV51"/>
    <mergeCell ref="SLX6:SLX51"/>
    <mergeCell ref="SMK6:SML51"/>
    <mergeCell ref="SMN6:SMN51"/>
    <mergeCell ref="SJY6:SJZ51"/>
    <mergeCell ref="SKB6:SKB51"/>
    <mergeCell ref="SKO6:SKP51"/>
    <mergeCell ref="SKR6:SKR51"/>
    <mergeCell ref="SLE6:SLF51"/>
    <mergeCell ref="SIF6:SIF51"/>
    <mergeCell ref="SIS6:SIT51"/>
    <mergeCell ref="SIV6:SIV51"/>
    <mergeCell ref="SJI6:SJJ51"/>
    <mergeCell ref="SJL6:SJL51"/>
    <mergeCell ref="SGW6:SGX51"/>
    <mergeCell ref="SGZ6:SGZ51"/>
    <mergeCell ref="SHM6:SHN51"/>
    <mergeCell ref="SHP6:SHP51"/>
    <mergeCell ref="SIC6:SID51"/>
    <mergeCell ref="SFD6:SFD51"/>
    <mergeCell ref="SFQ6:SFR51"/>
    <mergeCell ref="SFT6:SFT51"/>
    <mergeCell ref="SGG6:SGH51"/>
    <mergeCell ref="SGJ6:SGJ51"/>
    <mergeCell ref="SDU6:SDV51"/>
    <mergeCell ref="SDX6:SDX51"/>
    <mergeCell ref="SEK6:SEL51"/>
    <mergeCell ref="SEN6:SEN51"/>
    <mergeCell ref="SFA6:SFB51"/>
    <mergeCell ref="SCB6:SCB51"/>
    <mergeCell ref="SCO6:SCP51"/>
    <mergeCell ref="SCR6:SCR51"/>
    <mergeCell ref="SDE6:SDF51"/>
    <mergeCell ref="SDH6:SDH51"/>
    <mergeCell ref="SAS6:SAT51"/>
    <mergeCell ref="SAV6:SAV51"/>
    <mergeCell ref="SBI6:SBJ51"/>
    <mergeCell ref="SBL6:SBL51"/>
    <mergeCell ref="SBY6:SBZ51"/>
    <mergeCell ref="RYZ6:RYZ51"/>
    <mergeCell ref="RZM6:RZN51"/>
    <mergeCell ref="RZP6:RZP51"/>
    <mergeCell ref="SAC6:SAD51"/>
    <mergeCell ref="SAF6:SAF51"/>
    <mergeCell ref="RXQ6:RXR51"/>
    <mergeCell ref="RXT6:RXT51"/>
    <mergeCell ref="RYG6:RYH51"/>
    <mergeCell ref="RYJ6:RYJ51"/>
    <mergeCell ref="RYW6:RYX51"/>
    <mergeCell ref="RVX6:RVX51"/>
    <mergeCell ref="RWK6:RWL51"/>
    <mergeCell ref="RWN6:RWN51"/>
    <mergeCell ref="RXA6:RXB51"/>
    <mergeCell ref="RXD6:RXD51"/>
    <mergeCell ref="RUO6:RUP51"/>
    <mergeCell ref="RUR6:RUR51"/>
    <mergeCell ref="RVE6:RVF51"/>
    <mergeCell ref="RVH6:RVH51"/>
    <mergeCell ref="RVU6:RVV51"/>
    <mergeCell ref="RSV6:RSV51"/>
    <mergeCell ref="RTI6:RTJ51"/>
    <mergeCell ref="RTL6:RTL51"/>
    <mergeCell ref="RTY6:RTZ51"/>
    <mergeCell ref="RUB6:RUB51"/>
    <mergeCell ref="RRM6:RRN51"/>
    <mergeCell ref="RRP6:RRP51"/>
    <mergeCell ref="RSC6:RSD51"/>
    <mergeCell ref="RSF6:RSF51"/>
    <mergeCell ref="RSS6:RST51"/>
    <mergeCell ref="RPT6:RPT51"/>
    <mergeCell ref="RQG6:RQH51"/>
    <mergeCell ref="RQJ6:RQJ51"/>
    <mergeCell ref="RQW6:RQX51"/>
    <mergeCell ref="RQZ6:RQZ51"/>
    <mergeCell ref="ROK6:ROL51"/>
    <mergeCell ref="RON6:RON51"/>
    <mergeCell ref="RPA6:RPB51"/>
    <mergeCell ref="RPD6:RPD51"/>
    <mergeCell ref="RPQ6:RPR51"/>
    <mergeCell ref="RMR6:RMR51"/>
    <mergeCell ref="RNE6:RNF51"/>
    <mergeCell ref="RNH6:RNH51"/>
    <mergeCell ref="RNU6:RNV51"/>
    <mergeCell ref="RNX6:RNX51"/>
    <mergeCell ref="RLI6:RLJ51"/>
    <mergeCell ref="RLL6:RLL51"/>
    <mergeCell ref="RLY6:RLZ51"/>
    <mergeCell ref="RMB6:RMB51"/>
    <mergeCell ref="RMO6:RMP51"/>
    <mergeCell ref="RJP6:RJP51"/>
    <mergeCell ref="RKC6:RKD51"/>
    <mergeCell ref="RKF6:RKF51"/>
    <mergeCell ref="RKS6:RKT51"/>
    <mergeCell ref="RKV6:RKV51"/>
    <mergeCell ref="RIG6:RIH51"/>
    <mergeCell ref="RIJ6:RIJ51"/>
    <mergeCell ref="RIW6:RIX51"/>
    <mergeCell ref="RIZ6:RIZ51"/>
    <mergeCell ref="RJM6:RJN51"/>
    <mergeCell ref="RGN6:RGN51"/>
    <mergeCell ref="RHA6:RHB51"/>
    <mergeCell ref="RHD6:RHD51"/>
    <mergeCell ref="RHQ6:RHR51"/>
    <mergeCell ref="RHT6:RHT51"/>
    <mergeCell ref="RFE6:RFF51"/>
    <mergeCell ref="RFH6:RFH51"/>
    <mergeCell ref="RFU6:RFV51"/>
    <mergeCell ref="RFX6:RFX51"/>
    <mergeCell ref="RGK6:RGL51"/>
    <mergeCell ref="RDL6:RDL51"/>
    <mergeCell ref="RDY6:RDZ51"/>
    <mergeCell ref="REB6:REB51"/>
    <mergeCell ref="REO6:REP51"/>
    <mergeCell ref="RER6:RER51"/>
    <mergeCell ref="RCC6:RCD51"/>
    <mergeCell ref="RCF6:RCF51"/>
    <mergeCell ref="RCS6:RCT51"/>
    <mergeCell ref="RCV6:RCV51"/>
    <mergeCell ref="RDI6:RDJ51"/>
    <mergeCell ref="RAJ6:RAJ51"/>
    <mergeCell ref="RAW6:RAX51"/>
    <mergeCell ref="RAZ6:RAZ51"/>
    <mergeCell ref="RBM6:RBN51"/>
    <mergeCell ref="RBP6:RBP51"/>
    <mergeCell ref="QZA6:QZB51"/>
    <mergeCell ref="QZD6:QZD51"/>
    <mergeCell ref="QZQ6:QZR51"/>
    <mergeCell ref="QZT6:QZT51"/>
    <mergeCell ref="RAG6:RAH51"/>
    <mergeCell ref="QXH6:QXH51"/>
    <mergeCell ref="QXU6:QXV51"/>
    <mergeCell ref="QXX6:QXX51"/>
    <mergeCell ref="QYK6:QYL51"/>
    <mergeCell ref="QYN6:QYN51"/>
    <mergeCell ref="QVY6:QVZ51"/>
    <mergeCell ref="QWB6:QWB51"/>
    <mergeCell ref="QWO6:QWP51"/>
    <mergeCell ref="QWR6:QWR51"/>
    <mergeCell ref="QXE6:QXF51"/>
    <mergeCell ref="QUF6:QUF51"/>
    <mergeCell ref="QUS6:QUT51"/>
    <mergeCell ref="QUV6:QUV51"/>
    <mergeCell ref="QVI6:QVJ51"/>
    <mergeCell ref="QVL6:QVL51"/>
    <mergeCell ref="QSW6:QSX51"/>
    <mergeCell ref="QSZ6:QSZ51"/>
    <mergeCell ref="QTM6:QTN51"/>
    <mergeCell ref="QTP6:QTP51"/>
    <mergeCell ref="QUC6:QUD51"/>
    <mergeCell ref="QRD6:QRD51"/>
    <mergeCell ref="QRQ6:QRR51"/>
    <mergeCell ref="QRT6:QRT51"/>
    <mergeCell ref="QSG6:QSH51"/>
    <mergeCell ref="QSJ6:QSJ51"/>
    <mergeCell ref="QPU6:QPV51"/>
    <mergeCell ref="QPX6:QPX51"/>
    <mergeCell ref="QQK6:QQL51"/>
    <mergeCell ref="QQN6:QQN51"/>
    <mergeCell ref="QRA6:QRB51"/>
    <mergeCell ref="QOB6:QOB51"/>
    <mergeCell ref="QOO6:QOP51"/>
    <mergeCell ref="QOR6:QOR51"/>
    <mergeCell ref="QPE6:QPF51"/>
    <mergeCell ref="QPH6:QPH51"/>
    <mergeCell ref="QMS6:QMT51"/>
    <mergeCell ref="QMV6:QMV51"/>
    <mergeCell ref="QNI6:QNJ51"/>
    <mergeCell ref="QNL6:QNL51"/>
    <mergeCell ref="QNY6:QNZ51"/>
    <mergeCell ref="QKZ6:QKZ51"/>
    <mergeCell ref="QLM6:QLN51"/>
    <mergeCell ref="QLP6:QLP51"/>
    <mergeCell ref="QMC6:QMD51"/>
    <mergeCell ref="QMF6:QMF51"/>
    <mergeCell ref="QJQ6:QJR51"/>
    <mergeCell ref="QJT6:QJT51"/>
    <mergeCell ref="QKG6:QKH51"/>
    <mergeCell ref="QKJ6:QKJ51"/>
    <mergeCell ref="QKW6:QKX51"/>
    <mergeCell ref="QHX6:QHX51"/>
    <mergeCell ref="QIK6:QIL51"/>
    <mergeCell ref="QIN6:QIN51"/>
    <mergeCell ref="QJA6:QJB51"/>
    <mergeCell ref="QJD6:QJD51"/>
    <mergeCell ref="QGO6:QGP51"/>
    <mergeCell ref="QGR6:QGR51"/>
    <mergeCell ref="QHE6:QHF51"/>
    <mergeCell ref="QHH6:QHH51"/>
    <mergeCell ref="QHU6:QHV51"/>
    <mergeCell ref="QEV6:QEV51"/>
    <mergeCell ref="QFI6:QFJ51"/>
    <mergeCell ref="QFL6:QFL51"/>
    <mergeCell ref="QFY6:QFZ51"/>
    <mergeCell ref="QGB6:QGB51"/>
    <mergeCell ref="QDM6:QDN51"/>
    <mergeCell ref="QDP6:QDP51"/>
    <mergeCell ref="QEC6:QED51"/>
    <mergeCell ref="QEF6:QEF51"/>
    <mergeCell ref="QES6:QET51"/>
    <mergeCell ref="QBT6:QBT51"/>
    <mergeCell ref="QCG6:QCH51"/>
    <mergeCell ref="QCJ6:QCJ51"/>
    <mergeCell ref="QCW6:QCX51"/>
    <mergeCell ref="QCZ6:QCZ51"/>
    <mergeCell ref="QAK6:QAL51"/>
    <mergeCell ref="QAN6:QAN51"/>
    <mergeCell ref="QBA6:QBB51"/>
    <mergeCell ref="QBD6:QBD51"/>
    <mergeCell ref="QBQ6:QBR51"/>
    <mergeCell ref="PYR6:PYR51"/>
    <mergeCell ref="PZE6:PZF51"/>
    <mergeCell ref="PZH6:PZH51"/>
    <mergeCell ref="PZU6:PZV51"/>
    <mergeCell ref="PZX6:PZX51"/>
    <mergeCell ref="PXI6:PXJ51"/>
    <mergeCell ref="PXL6:PXL51"/>
    <mergeCell ref="PXY6:PXZ51"/>
    <mergeCell ref="PYB6:PYB51"/>
    <mergeCell ref="PYO6:PYP51"/>
    <mergeCell ref="PVP6:PVP51"/>
    <mergeCell ref="PWC6:PWD51"/>
    <mergeCell ref="PWF6:PWF51"/>
    <mergeCell ref="PWS6:PWT51"/>
    <mergeCell ref="PWV6:PWV51"/>
    <mergeCell ref="PUG6:PUH51"/>
    <mergeCell ref="PUJ6:PUJ51"/>
    <mergeCell ref="PUW6:PUX51"/>
    <mergeCell ref="PUZ6:PUZ51"/>
    <mergeCell ref="PVM6:PVN51"/>
    <mergeCell ref="PSN6:PSN51"/>
    <mergeCell ref="PTA6:PTB51"/>
    <mergeCell ref="PTD6:PTD51"/>
    <mergeCell ref="PTQ6:PTR51"/>
    <mergeCell ref="PTT6:PTT51"/>
    <mergeCell ref="PRE6:PRF51"/>
    <mergeCell ref="PRH6:PRH51"/>
    <mergeCell ref="PRU6:PRV51"/>
    <mergeCell ref="PRX6:PRX51"/>
    <mergeCell ref="PSK6:PSL51"/>
    <mergeCell ref="PPL6:PPL51"/>
    <mergeCell ref="PPY6:PPZ51"/>
    <mergeCell ref="PQB6:PQB51"/>
    <mergeCell ref="PQO6:PQP51"/>
    <mergeCell ref="PQR6:PQR51"/>
    <mergeCell ref="POC6:POD51"/>
    <mergeCell ref="POF6:POF51"/>
    <mergeCell ref="POS6:POT51"/>
    <mergeCell ref="POV6:POV51"/>
    <mergeCell ref="PPI6:PPJ51"/>
    <mergeCell ref="PMJ6:PMJ51"/>
    <mergeCell ref="PMW6:PMX51"/>
    <mergeCell ref="PMZ6:PMZ51"/>
    <mergeCell ref="PNM6:PNN51"/>
    <mergeCell ref="PNP6:PNP51"/>
    <mergeCell ref="PLA6:PLB51"/>
    <mergeCell ref="PLD6:PLD51"/>
    <mergeCell ref="PLQ6:PLR51"/>
    <mergeCell ref="PLT6:PLT51"/>
    <mergeCell ref="PMG6:PMH51"/>
    <mergeCell ref="PJH6:PJH51"/>
    <mergeCell ref="PJU6:PJV51"/>
    <mergeCell ref="PJX6:PJX51"/>
    <mergeCell ref="PKK6:PKL51"/>
    <mergeCell ref="PKN6:PKN51"/>
    <mergeCell ref="PHY6:PHZ51"/>
    <mergeCell ref="PIB6:PIB51"/>
    <mergeCell ref="PIO6:PIP51"/>
    <mergeCell ref="PIR6:PIR51"/>
    <mergeCell ref="PJE6:PJF51"/>
    <mergeCell ref="PGF6:PGF51"/>
    <mergeCell ref="PGS6:PGT51"/>
    <mergeCell ref="PGV6:PGV51"/>
    <mergeCell ref="PHI6:PHJ51"/>
    <mergeCell ref="PHL6:PHL51"/>
    <mergeCell ref="PEW6:PEX51"/>
    <mergeCell ref="PEZ6:PEZ51"/>
    <mergeCell ref="PFM6:PFN51"/>
    <mergeCell ref="PFP6:PFP51"/>
    <mergeCell ref="PGC6:PGD51"/>
    <mergeCell ref="PDD6:PDD51"/>
    <mergeCell ref="PDQ6:PDR51"/>
    <mergeCell ref="PDT6:PDT51"/>
    <mergeCell ref="PEG6:PEH51"/>
    <mergeCell ref="PEJ6:PEJ51"/>
    <mergeCell ref="PBU6:PBV51"/>
    <mergeCell ref="PBX6:PBX51"/>
    <mergeCell ref="PCK6:PCL51"/>
    <mergeCell ref="PCN6:PCN51"/>
    <mergeCell ref="PDA6:PDB51"/>
    <mergeCell ref="PAB6:PAB51"/>
    <mergeCell ref="PAO6:PAP51"/>
    <mergeCell ref="PAR6:PAR51"/>
    <mergeCell ref="PBE6:PBF51"/>
    <mergeCell ref="PBH6:PBH51"/>
    <mergeCell ref="OYS6:OYT51"/>
    <mergeCell ref="OYV6:OYV51"/>
    <mergeCell ref="OZI6:OZJ51"/>
    <mergeCell ref="OZL6:OZL51"/>
    <mergeCell ref="OZY6:OZZ51"/>
    <mergeCell ref="OWZ6:OWZ51"/>
    <mergeCell ref="OXM6:OXN51"/>
    <mergeCell ref="OXP6:OXP51"/>
    <mergeCell ref="OYC6:OYD51"/>
    <mergeCell ref="OYF6:OYF51"/>
    <mergeCell ref="OVQ6:OVR51"/>
    <mergeCell ref="OVT6:OVT51"/>
    <mergeCell ref="OWG6:OWH51"/>
    <mergeCell ref="OWJ6:OWJ51"/>
    <mergeCell ref="OWW6:OWX51"/>
    <mergeCell ref="OTX6:OTX51"/>
    <mergeCell ref="OUK6:OUL51"/>
    <mergeCell ref="OUN6:OUN51"/>
    <mergeCell ref="OVA6:OVB51"/>
    <mergeCell ref="OVD6:OVD51"/>
    <mergeCell ref="OSO6:OSP51"/>
    <mergeCell ref="OSR6:OSR51"/>
    <mergeCell ref="OTE6:OTF51"/>
    <mergeCell ref="OTH6:OTH51"/>
    <mergeCell ref="OTU6:OTV51"/>
    <mergeCell ref="OQV6:OQV51"/>
    <mergeCell ref="ORI6:ORJ51"/>
    <mergeCell ref="ORL6:ORL51"/>
    <mergeCell ref="ORY6:ORZ51"/>
    <mergeCell ref="OSB6:OSB51"/>
    <mergeCell ref="OPM6:OPN51"/>
    <mergeCell ref="OPP6:OPP51"/>
    <mergeCell ref="OQC6:OQD51"/>
    <mergeCell ref="OQF6:OQF51"/>
    <mergeCell ref="OQS6:OQT51"/>
    <mergeCell ref="ONT6:ONT51"/>
    <mergeCell ref="OOG6:OOH51"/>
    <mergeCell ref="OOJ6:OOJ51"/>
    <mergeCell ref="OOW6:OOX51"/>
    <mergeCell ref="OOZ6:OOZ51"/>
    <mergeCell ref="OMK6:OML51"/>
    <mergeCell ref="OMN6:OMN51"/>
    <mergeCell ref="ONA6:ONB51"/>
    <mergeCell ref="OND6:OND51"/>
    <mergeCell ref="ONQ6:ONR51"/>
    <mergeCell ref="OKR6:OKR51"/>
    <mergeCell ref="OLE6:OLF51"/>
    <mergeCell ref="OLH6:OLH51"/>
    <mergeCell ref="OLU6:OLV51"/>
    <mergeCell ref="OLX6:OLX51"/>
    <mergeCell ref="OJI6:OJJ51"/>
    <mergeCell ref="OJL6:OJL51"/>
    <mergeCell ref="OJY6:OJZ51"/>
    <mergeCell ref="OKB6:OKB51"/>
    <mergeCell ref="OKO6:OKP51"/>
    <mergeCell ref="OHP6:OHP51"/>
    <mergeCell ref="OIC6:OID51"/>
    <mergeCell ref="OIF6:OIF51"/>
    <mergeCell ref="OIS6:OIT51"/>
    <mergeCell ref="OIV6:OIV51"/>
    <mergeCell ref="OGG6:OGH51"/>
    <mergeCell ref="OGJ6:OGJ51"/>
    <mergeCell ref="OGW6:OGX51"/>
    <mergeCell ref="OGZ6:OGZ51"/>
    <mergeCell ref="OHM6:OHN51"/>
    <mergeCell ref="OEN6:OEN51"/>
    <mergeCell ref="OFA6:OFB51"/>
    <mergeCell ref="OFD6:OFD51"/>
    <mergeCell ref="OFQ6:OFR51"/>
    <mergeCell ref="OFT6:OFT51"/>
    <mergeCell ref="ODE6:ODF51"/>
    <mergeCell ref="ODH6:ODH51"/>
    <mergeCell ref="ODU6:ODV51"/>
    <mergeCell ref="ODX6:ODX51"/>
    <mergeCell ref="OEK6:OEL51"/>
    <mergeCell ref="OBL6:OBL51"/>
    <mergeCell ref="OBY6:OBZ51"/>
    <mergeCell ref="OCB6:OCB51"/>
    <mergeCell ref="OCO6:OCP51"/>
    <mergeCell ref="OCR6:OCR51"/>
    <mergeCell ref="OAC6:OAD51"/>
    <mergeCell ref="OAF6:OAF51"/>
    <mergeCell ref="OAS6:OAT51"/>
    <mergeCell ref="OAV6:OAV51"/>
    <mergeCell ref="OBI6:OBJ51"/>
    <mergeCell ref="NYJ6:NYJ51"/>
    <mergeCell ref="NYW6:NYX51"/>
    <mergeCell ref="NYZ6:NYZ51"/>
    <mergeCell ref="NZM6:NZN51"/>
    <mergeCell ref="NZP6:NZP51"/>
    <mergeCell ref="NXA6:NXB51"/>
    <mergeCell ref="NXD6:NXD51"/>
    <mergeCell ref="NXQ6:NXR51"/>
    <mergeCell ref="NXT6:NXT51"/>
    <mergeCell ref="NYG6:NYH51"/>
    <mergeCell ref="NVH6:NVH51"/>
    <mergeCell ref="NVU6:NVV51"/>
    <mergeCell ref="NVX6:NVX51"/>
    <mergeCell ref="NWK6:NWL51"/>
    <mergeCell ref="NWN6:NWN51"/>
    <mergeCell ref="NTY6:NTZ51"/>
    <mergeCell ref="NUB6:NUB51"/>
    <mergeCell ref="NUO6:NUP51"/>
    <mergeCell ref="NUR6:NUR51"/>
    <mergeCell ref="NVE6:NVF51"/>
    <mergeCell ref="NSF6:NSF51"/>
    <mergeCell ref="NSS6:NST51"/>
    <mergeCell ref="NSV6:NSV51"/>
    <mergeCell ref="NTI6:NTJ51"/>
    <mergeCell ref="NTL6:NTL51"/>
    <mergeCell ref="NQW6:NQX51"/>
    <mergeCell ref="NQZ6:NQZ51"/>
    <mergeCell ref="NRM6:NRN51"/>
    <mergeCell ref="NRP6:NRP51"/>
    <mergeCell ref="NSC6:NSD51"/>
    <mergeCell ref="NPD6:NPD51"/>
    <mergeCell ref="NPQ6:NPR51"/>
    <mergeCell ref="NPT6:NPT51"/>
    <mergeCell ref="NQG6:NQH51"/>
    <mergeCell ref="NQJ6:NQJ51"/>
    <mergeCell ref="NNU6:NNV51"/>
    <mergeCell ref="NNX6:NNX51"/>
    <mergeCell ref="NOK6:NOL51"/>
    <mergeCell ref="NON6:NON51"/>
    <mergeCell ref="NPA6:NPB51"/>
    <mergeCell ref="NMB6:NMB51"/>
    <mergeCell ref="NMO6:NMP51"/>
    <mergeCell ref="NMR6:NMR51"/>
    <mergeCell ref="NNE6:NNF51"/>
    <mergeCell ref="NNH6:NNH51"/>
    <mergeCell ref="NKS6:NKT51"/>
    <mergeCell ref="NKV6:NKV51"/>
    <mergeCell ref="NLI6:NLJ51"/>
    <mergeCell ref="NLL6:NLL51"/>
    <mergeCell ref="NLY6:NLZ51"/>
    <mergeCell ref="NIZ6:NIZ51"/>
    <mergeCell ref="NJM6:NJN51"/>
    <mergeCell ref="NJP6:NJP51"/>
    <mergeCell ref="NKC6:NKD51"/>
    <mergeCell ref="NKF6:NKF51"/>
    <mergeCell ref="NHQ6:NHR51"/>
    <mergeCell ref="NHT6:NHT51"/>
    <mergeCell ref="NIG6:NIH51"/>
    <mergeCell ref="NIJ6:NIJ51"/>
    <mergeCell ref="NIW6:NIX51"/>
    <mergeCell ref="NFX6:NFX51"/>
    <mergeCell ref="NGK6:NGL51"/>
    <mergeCell ref="NGN6:NGN51"/>
    <mergeCell ref="NHA6:NHB51"/>
    <mergeCell ref="NHD6:NHD51"/>
    <mergeCell ref="NEO6:NEP51"/>
    <mergeCell ref="NER6:NER51"/>
    <mergeCell ref="NFE6:NFF51"/>
    <mergeCell ref="NFH6:NFH51"/>
    <mergeCell ref="NFU6:NFV51"/>
    <mergeCell ref="NCV6:NCV51"/>
    <mergeCell ref="NDI6:NDJ51"/>
    <mergeCell ref="NDL6:NDL51"/>
    <mergeCell ref="NDY6:NDZ51"/>
    <mergeCell ref="NEB6:NEB51"/>
    <mergeCell ref="NBM6:NBN51"/>
    <mergeCell ref="NBP6:NBP51"/>
    <mergeCell ref="NCC6:NCD51"/>
    <mergeCell ref="NCF6:NCF51"/>
    <mergeCell ref="NCS6:NCT51"/>
    <mergeCell ref="MZT6:MZT51"/>
    <mergeCell ref="NAG6:NAH51"/>
    <mergeCell ref="NAJ6:NAJ51"/>
    <mergeCell ref="NAW6:NAX51"/>
    <mergeCell ref="NAZ6:NAZ51"/>
    <mergeCell ref="MYK6:MYL51"/>
    <mergeCell ref="MYN6:MYN51"/>
    <mergeCell ref="MZA6:MZB51"/>
    <mergeCell ref="MZD6:MZD51"/>
    <mergeCell ref="MZQ6:MZR51"/>
    <mergeCell ref="MWR6:MWR51"/>
    <mergeCell ref="MXE6:MXF51"/>
    <mergeCell ref="MXH6:MXH51"/>
    <mergeCell ref="MXU6:MXV51"/>
    <mergeCell ref="MXX6:MXX51"/>
    <mergeCell ref="MVI6:MVJ51"/>
    <mergeCell ref="MVL6:MVL51"/>
    <mergeCell ref="MVY6:MVZ51"/>
    <mergeCell ref="MWB6:MWB51"/>
    <mergeCell ref="MWO6:MWP51"/>
    <mergeCell ref="MTP6:MTP51"/>
    <mergeCell ref="MUC6:MUD51"/>
    <mergeCell ref="MUF6:MUF51"/>
    <mergeCell ref="MUS6:MUT51"/>
    <mergeCell ref="MUV6:MUV51"/>
    <mergeCell ref="MSG6:MSH51"/>
    <mergeCell ref="MSJ6:MSJ51"/>
    <mergeCell ref="MSW6:MSX51"/>
    <mergeCell ref="MSZ6:MSZ51"/>
    <mergeCell ref="MTM6:MTN51"/>
    <mergeCell ref="MQN6:MQN51"/>
    <mergeCell ref="MRA6:MRB51"/>
    <mergeCell ref="MRD6:MRD51"/>
    <mergeCell ref="MRQ6:MRR51"/>
    <mergeCell ref="MRT6:MRT51"/>
    <mergeCell ref="MPE6:MPF51"/>
    <mergeCell ref="MPH6:MPH51"/>
    <mergeCell ref="MPU6:MPV51"/>
    <mergeCell ref="MPX6:MPX51"/>
    <mergeCell ref="MQK6:MQL51"/>
    <mergeCell ref="MNL6:MNL51"/>
    <mergeCell ref="MNY6:MNZ51"/>
    <mergeCell ref="MOB6:MOB51"/>
    <mergeCell ref="MOO6:MOP51"/>
    <mergeCell ref="MOR6:MOR51"/>
    <mergeCell ref="MMC6:MMD51"/>
    <mergeCell ref="MMF6:MMF51"/>
    <mergeCell ref="MMS6:MMT51"/>
    <mergeCell ref="MMV6:MMV51"/>
    <mergeCell ref="MNI6:MNJ51"/>
    <mergeCell ref="MKJ6:MKJ51"/>
    <mergeCell ref="MKW6:MKX51"/>
    <mergeCell ref="MKZ6:MKZ51"/>
    <mergeCell ref="MLM6:MLN51"/>
    <mergeCell ref="MLP6:MLP51"/>
    <mergeCell ref="MJA6:MJB51"/>
    <mergeCell ref="MJD6:MJD51"/>
    <mergeCell ref="MJQ6:MJR51"/>
    <mergeCell ref="MJT6:MJT51"/>
    <mergeCell ref="MKG6:MKH51"/>
    <mergeCell ref="MHH6:MHH51"/>
    <mergeCell ref="MHU6:MHV51"/>
    <mergeCell ref="MHX6:MHX51"/>
    <mergeCell ref="MIK6:MIL51"/>
    <mergeCell ref="MIN6:MIN51"/>
    <mergeCell ref="MFY6:MFZ51"/>
    <mergeCell ref="MGB6:MGB51"/>
    <mergeCell ref="MGO6:MGP51"/>
    <mergeCell ref="MGR6:MGR51"/>
    <mergeCell ref="MHE6:MHF51"/>
    <mergeCell ref="MEF6:MEF51"/>
    <mergeCell ref="MES6:MET51"/>
    <mergeCell ref="MEV6:MEV51"/>
    <mergeCell ref="MFI6:MFJ51"/>
    <mergeCell ref="MFL6:MFL51"/>
    <mergeCell ref="MCW6:MCX51"/>
    <mergeCell ref="MCZ6:MCZ51"/>
    <mergeCell ref="MDM6:MDN51"/>
    <mergeCell ref="MDP6:MDP51"/>
    <mergeCell ref="MEC6:MED51"/>
    <mergeCell ref="MBD6:MBD51"/>
    <mergeCell ref="MBQ6:MBR51"/>
    <mergeCell ref="MBT6:MBT51"/>
    <mergeCell ref="MCG6:MCH51"/>
    <mergeCell ref="MCJ6:MCJ51"/>
    <mergeCell ref="LZU6:LZV51"/>
    <mergeCell ref="LZX6:LZX51"/>
    <mergeCell ref="MAK6:MAL51"/>
    <mergeCell ref="MAN6:MAN51"/>
    <mergeCell ref="MBA6:MBB51"/>
    <mergeCell ref="LYB6:LYB51"/>
    <mergeCell ref="LYO6:LYP51"/>
    <mergeCell ref="LYR6:LYR51"/>
    <mergeCell ref="LZE6:LZF51"/>
    <mergeCell ref="LZH6:LZH51"/>
    <mergeCell ref="LWS6:LWT51"/>
    <mergeCell ref="LWV6:LWV51"/>
    <mergeCell ref="LXI6:LXJ51"/>
    <mergeCell ref="LXL6:LXL51"/>
    <mergeCell ref="LXY6:LXZ51"/>
    <mergeCell ref="LUZ6:LUZ51"/>
    <mergeCell ref="LVM6:LVN51"/>
    <mergeCell ref="LVP6:LVP51"/>
    <mergeCell ref="LWC6:LWD51"/>
    <mergeCell ref="LWF6:LWF51"/>
    <mergeCell ref="LTQ6:LTR51"/>
    <mergeCell ref="LTT6:LTT51"/>
    <mergeCell ref="LUG6:LUH51"/>
    <mergeCell ref="LUJ6:LUJ51"/>
    <mergeCell ref="LUW6:LUX51"/>
    <mergeCell ref="LRX6:LRX51"/>
    <mergeCell ref="LSK6:LSL51"/>
    <mergeCell ref="LSN6:LSN51"/>
    <mergeCell ref="LTA6:LTB51"/>
    <mergeCell ref="LTD6:LTD51"/>
    <mergeCell ref="LQO6:LQP51"/>
    <mergeCell ref="LQR6:LQR51"/>
    <mergeCell ref="LRE6:LRF51"/>
    <mergeCell ref="LRH6:LRH51"/>
    <mergeCell ref="LRU6:LRV51"/>
    <mergeCell ref="LOV6:LOV51"/>
    <mergeCell ref="LPI6:LPJ51"/>
    <mergeCell ref="LPL6:LPL51"/>
    <mergeCell ref="LPY6:LPZ51"/>
    <mergeCell ref="LQB6:LQB51"/>
    <mergeCell ref="LNM6:LNN51"/>
    <mergeCell ref="LNP6:LNP51"/>
    <mergeCell ref="LOC6:LOD51"/>
    <mergeCell ref="LOF6:LOF51"/>
    <mergeCell ref="LOS6:LOT51"/>
    <mergeCell ref="LLT6:LLT51"/>
    <mergeCell ref="LMG6:LMH51"/>
    <mergeCell ref="LMJ6:LMJ51"/>
    <mergeCell ref="LMW6:LMX51"/>
    <mergeCell ref="LMZ6:LMZ51"/>
    <mergeCell ref="LKK6:LKL51"/>
    <mergeCell ref="LKN6:LKN51"/>
    <mergeCell ref="LLA6:LLB51"/>
    <mergeCell ref="LLD6:LLD51"/>
    <mergeCell ref="LLQ6:LLR51"/>
    <mergeCell ref="LIR6:LIR51"/>
    <mergeCell ref="LJE6:LJF51"/>
    <mergeCell ref="LJH6:LJH51"/>
    <mergeCell ref="LJU6:LJV51"/>
    <mergeCell ref="LJX6:LJX51"/>
    <mergeCell ref="LHI6:LHJ51"/>
    <mergeCell ref="LHL6:LHL51"/>
    <mergeCell ref="LHY6:LHZ51"/>
    <mergeCell ref="LIB6:LIB51"/>
    <mergeCell ref="LIO6:LIP51"/>
    <mergeCell ref="LFP6:LFP51"/>
    <mergeCell ref="LGC6:LGD51"/>
    <mergeCell ref="LGF6:LGF51"/>
    <mergeCell ref="LGS6:LGT51"/>
    <mergeCell ref="LGV6:LGV51"/>
    <mergeCell ref="LEG6:LEH51"/>
    <mergeCell ref="LEJ6:LEJ51"/>
    <mergeCell ref="LEW6:LEX51"/>
    <mergeCell ref="LEZ6:LEZ51"/>
    <mergeCell ref="LFM6:LFN51"/>
    <mergeCell ref="LCN6:LCN51"/>
    <mergeCell ref="LDA6:LDB51"/>
    <mergeCell ref="LDD6:LDD51"/>
    <mergeCell ref="LDQ6:LDR51"/>
    <mergeCell ref="LDT6:LDT51"/>
    <mergeCell ref="LBE6:LBF51"/>
    <mergeCell ref="LBH6:LBH51"/>
    <mergeCell ref="LBU6:LBV51"/>
    <mergeCell ref="LBX6:LBX51"/>
    <mergeCell ref="LCK6:LCL51"/>
    <mergeCell ref="KZL6:KZL51"/>
    <mergeCell ref="KZY6:KZZ51"/>
    <mergeCell ref="LAB6:LAB51"/>
    <mergeCell ref="LAO6:LAP51"/>
    <mergeCell ref="LAR6:LAR51"/>
    <mergeCell ref="KYC6:KYD51"/>
    <mergeCell ref="KYF6:KYF51"/>
    <mergeCell ref="KYS6:KYT51"/>
    <mergeCell ref="KYV6:KYV51"/>
    <mergeCell ref="KZI6:KZJ51"/>
    <mergeCell ref="KWJ6:KWJ51"/>
    <mergeCell ref="KWW6:KWX51"/>
    <mergeCell ref="KWZ6:KWZ51"/>
    <mergeCell ref="KXM6:KXN51"/>
    <mergeCell ref="KXP6:KXP51"/>
    <mergeCell ref="KVA6:KVB51"/>
    <mergeCell ref="KVD6:KVD51"/>
    <mergeCell ref="KVQ6:KVR51"/>
    <mergeCell ref="KVT6:KVT51"/>
    <mergeCell ref="KWG6:KWH51"/>
    <mergeCell ref="KTH6:KTH51"/>
    <mergeCell ref="KTU6:KTV51"/>
    <mergeCell ref="KTX6:KTX51"/>
    <mergeCell ref="KUK6:KUL51"/>
    <mergeCell ref="KUN6:KUN51"/>
    <mergeCell ref="KRY6:KRZ51"/>
    <mergeCell ref="KSB6:KSB51"/>
    <mergeCell ref="KSO6:KSP51"/>
    <mergeCell ref="KSR6:KSR51"/>
    <mergeCell ref="KTE6:KTF51"/>
    <mergeCell ref="KQF6:KQF51"/>
    <mergeCell ref="KQS6:KQT51"/>
    <mergeCell ref="KQV6:KQV51"/>
    <mergeCell ref="KRI6:KRJ51"/>
    <mergeCell ref="KRL6:KRL51"/>
    <mergeCell ref="KOW6:KOX51"/>
    <mergeCell ref="KOZ6:KOZ51"/>
    <mergeCell ref="KPM6:KPN51"/>
    <mergeCell ref="KPP6:KPP51"/>
    <mergeCell ref="KQC6:KQD51"/>
    <mergeCell ref="KND6:KND51"/>
    <mergeCell ref="KNQ6:KNR51"/>
    <mergeCell ref="KNT6:KNT51"/>
    <mergeCell ref="KOG6:KOH51"/>
    <mergeCell ref="KOJ6:KOJ51"/>
    <mergeCell ref="KLU6:KLV51"/>
    <mergeCell ref="KLX6:KLX51"/>
    <mergeCell ref="KMK6:KML51"/>
    <mergeCell ref="KMN6:KMN51"/>
    <mergeCell ref="KNA6:KNB51"/>
    <mergeCell ref="KKB6:KKB51"/>
    <mergeCell ref="KKO6:KKP51"/>
    <mergeCell ref="KKR6:KKR51"/>
    <mergeCell ref="KLE6:KLF51"/>
    <mergeCell ref="KLH6:KLH51"/>
    <mergeCell ref="KIS6:KIT51"/>
    <mergeCell ref="KIV6:KIV51"/>
    <mergeCell ref="KJI6:KJJ51"/>
    <mergeCell ref="KJL6:KJL51"/>
    <mergeCell ref="KJY6:KJZ51"/>
    <mergeCell ref="KGZ6:KGZ51"/>
    <mergeCell ref="KHM6:KHN51"/>
    <mergeCell ref="KHP6:KHP51"/>
    <mergeCell ref="KIC6:KID51"/>
    <mergeCell ref="KIF6:KIF51"/>
    <mergeCell ref="KFQ6:KFR51"/>
    <mergeCell ref="KFT6:KFT51"/>
    <mergeCell ref="KGG6:KGH51"/>
    <mergeCell ref="KGJ6:KGJ51"/>
    <mergeCell ref="KGW6:KGX51"/>
    <mergeCell ref="KDX6:KDX51"/>
    <mergeCell ref="KEK6:KEL51"/>
    <mergeCell ref="KEN6:KEN51"/>
    <mergeCell ref="KFA6:KFB51"/>
    <mergeCell ref="KFD6:KFD51"/>
    <mergeCell ref="KCO6:KCP51"/>
    <mergeCell ref="KCR6:KCR51"/>
    <mergeCell ref="KDE6:KDF51"/>
    <mergeCell ref="KDH6:KDH51"/>
    <mergeCell ref="KDU6:KDV51"/>
    <mergeCell ref="KAV6:KAV51"/>
    <mergeCell ref="KBI6:KBJ51"/>
    <mergeCell ref="KBL6:KBL51"/>
    <mergeCell ref="KBY6:KBZ51"/>
    <mergeCell ref="KCB6:KCB51"/>
    <mergeCell ref="JZM6:JZN51"/>
    <mergeCell ref="JZP6:JZP51"/>
    <mergeCell ref="KAC6:KAD51"/>
    <mergeCell ref="KAF6:KAF51"/>
    <mergeCell ref="KAS6:KAT51"/>
    <mergeCell ref="JXT6:JXT51"/>
    <mergeCell ref="JYG6:JYH51"/>
    <mergeCell ref="JYJ6:JYJ51"/>
    <mergeCell ref="JYW6:JYX51"/>
    <mergeCell ref="JYZ6:JYZ51"/>
    <mergeCell ref="JWK6:JWL51"/>
    <mergeCell ref="JWN6:JWN51"/>
    <mergeCell ref="JXA6:JXB51"/>
    <mergeCell ref="JXD6:JXD51"/>
    <mergeCell ref="JXQ6:JXR51"/>
    <mergeCell ref="JUR6:JUR51"/>
    <mergeCell ref="JVE6:JVF51"/>
    <mergeCell ref="JVH6:JVH51"/>
    <mergeCell ref="JVU6:JVV51"/>
    <mergeCell ref="JVX6:JVX51"/>
    <mergeCell ref="JTI6:JTJ51"/>
    <mergeCell ref="JTL6:JTL51"/>
    <mergeCell ref="JTY6:JTZ51"/>
    <mergeCell ref="JUB6:JUB51"/>
    <mergeCell ref="JUO6:JUP51"/>
    <mergeCell ref="JRP6:JRP51"/>
    <mergeCell ref="JSC6:JSD51"/>
    <mergeCell ref="JSF6:JSF51"/>
    <mergeCell ref="JSS6:JST51"/>
    <mergeCell ref="JSV6:JSV51"/>
    <mergeCell ref="JQG6:JQH51"/>
    <mergeCell ref="JQJ6:JQJ51"/>
    <mergeCell ref="JQW6:JQX51"/>
    <mergeCell ref="JQZ6:JQZ51"/>
    <mergeCell ref="JRM6:JRN51"/>
    <mergeCell ref="JON6:JON51"/>
    <mergeCell ref="JPA6:JPB51"/>
    <mergeCell ref="JPD6:JPD51"/>
    <mergeCell ref="JPQ6:JPR51"/>
    <mergeCell ref="JPT6:JPT51"/>
    <mergeCell ref="JNE6:JNF51"/>
    <mergeCell ref="JNH6:JNH51"/>
    <mergeCell ref="JNU6:JNV51"/>
    <mergeCell ref="JNX6:JNX51"/>
    <mergeCell ref="JOK6:JOL51"/>
    <mergeCell ref="JLL6:JLL51"/>
    <mergeCell ref="JLY6:JLZ51"/>
    <mergeCell ref="JMB6:JMB51"/>
    <mergeCell ref="JMO6:JMP51"/>
    <mergeCell ref="JMR6:JMR51"/>
    <mergeCell ref="JKC6:JKD51"/>
    <mergeCell ref="JKF6:JKF51"/>
    <mergeCell ref="JKS6:JKT51"/>
    <mergeCell ref="JKV6:JKV51"/>
    <mergeCell ref="JLI6:JLJ51"/>
    <mergeCell ref="JIJ6:JIJ51"/>
    <mergeCell ref="JIW6:JIX51"/>
    <mergeCell ref="JIZ6:JIZ51"/>
    <mergeCell ref="JJM6:JJN51"/>
    <mergeCell ref="JJP6:JJP51"/>
    <mergeCell ref="JHA6:JHB51"/>
    <mergeCell ref="JHD6:JHD51"/>
    <mergeCell ref="JHQ6:JHR51"/>
    <mergeCell ref="JHT6:JHT51"/>
    <mergeCell ref="JIG6:JIH51"/>
    <mergeCell ref="JFH6:JFH51"/>
    <mergeCell ref="JFU6:JFV51"/>
    <mergeCell ref="JFX6:JFX51"/>
    <mergeCell ref="JGK6:JGL51"/>
    <mergeCell ref="JGN6:JGN51"/>
    <mergeCell ref="JDY6:JDZ51"/>
    <mergeCell ref="JEB6:JEB51"/>
    <mergeCell ref="JEO6:JEP51"/>
    <mergeCell ref="JER6:JER51"/>
    <mergeCell ref="JFE6:JFF51"/>
    <mergeCell ref="JCF6:JCF51"/>
    <mergeCell ref="JCS6:JCT51"/>
    <mergeCell ref="JCV6:JCV51"/>
    <mergeCell ref="JDI6:JDJ51"/>
    <mergeCell ref="JDL6:JDL51"/>
    <mergeCell ref="JAW6:JAX51"/>
    <mergeCell ref="JAZ6:JAZ51"/>
    <mergeCell ref="JBM6:JBN51"/>
    <mergeCell ref="JBP6:JBP51"/>
    <mergeCell ref="JCC6:JCD51"/>
    <mergeCell ref="IZD6:IZD51"/>
    <mergeCell ref="IZQ6:IZR51"/>
    <mergeCell ref="IZT6:IZT51"/>
    <mergeCell ref="JAG6:JAH51"/>
    <mergeCell ref="JAJ6:JAJ51"/>
    <mergeCell ref="IXU6:IXV51"/>
    <mergeCell ref="IXX6:IXX51"/>
    <mergeCell ref="IYK6:IYL51"/>
    <mergeCell ref="IYN6:IYN51"/>
    <mergeCell ref="IZA6:IZB51"/>
    <mergeCell ref="IWB6:IWB51"/>
    <mergeCell ref="IWO6:IWP51"/>
    <mergeCell ref="IWR6:IWR51"/>
    <mergeCell ref="IXE6:IXF51"/>
    <mergeCell ref="IXH6:IXH51"/>
    <mergeCell ref="IUS6:IUT51"/>
    <mergeCell ref="IUV6:IUV51"/>
    <mergeCell ref="IVI6:IVJ51"/>
    <mergeCell ref="IVL6:IVL51"/>
    <mergeCell ref="IVY6:IVZ51"/>
    <mergeCell ref="ISZ6:ISZ51"/>
    <mergeCell ref="ITM6:ITN51"/>
    <mergeCell ref="ITP6:ITP51"/>
    <mergeCell ref="IUC6:IUD51"/>
    <mergeCell ref="IUF6:IUF51"/>
    <mergeCell ref="IRQ6:IRR51"/>
    <mergeCell ref="IRT6:IRT51"/>
    <mergeCell ref="ISG6:ISH51"/>
    <mergeCell ref="ISJ6:ISJ51"/>
    <mergeCell ref="ISW6:ISX51"/>
    <mergeCell ref="IPX6:IPX51"/>
    <mergeCell ref="IQK6:IQL51"/>
    <mergeCell ref="IQN6:IQN51"/>
    <mergeCell ref="IRA6:IRB51"/>
    <mergeCell ref="IRD6:IRD51"/>
    <mergeCell ref="IOO6:IOP51"/>
    <mergeCell ref="IOR6:IOR51"/>
    <mergeCell ref="IPE6:IPF51"/>
    <mergeCell ref="IPH6:IPH51"/>
    <mergeCell ref="IPU6:IPV51"/>
    <mergeCell ref="IMV6:IMV51"/>
    <mergeCell ref="INI6:INJ51"/>
    <mergeCell ref="INL6:INL51"/>
    <mergeCell ref="INY6:INZ51"/>
    <mergeCell ref="IOB6:IOB51"/>
    <mergeCell ref="ILM6:ILN51"/>
    <mergeCell ref="ILP6:ILP51"/>
    <mergeCell ref="IMC6:IMD51"/>
    <mergeCell ref="IMF6:IMF51"/>
    <mergeCell ref="IMS6:IMT51"/>
    <mergeCell ref="IJT6:IJT51"/>
    <mergeCell ref="IKG6:IKH51"/>
    <mergeCell ref="IKJ6:IKJ51"/>
    <mergeCell ref="IKW6:IKX51"/>
    <mergeCell ref="IKZ6:IKZ51"/>
    <mergeCell ref="IIK6:IIL51"/>
    <mergeCell ref="IIN6:IIN51"/>
    <mergeCell ref="IJA6:IJB51"/>
    <mergeCell ref="IJD6:IJD51"/>
    <mergeCell ref="IJQ6:IJR51"/>
    <mergeCell ref="IGR6:IGR51"/>
    <mergeCell ref="IHE6:IHF51"/>
    <mergeCell ref="IHH6:IHH51"/>
    <mergeCell ref="IHU6:IHV51"/>
    <mergeCell ref="IHX6:IHX51"/>
    <mergeCell ref="IFI6:IFJ51"/>
    <mergeCell ref="IFL6:IFL51"/>
    <mergeCell ref="IFY6:IFZ51"/>
    <mergeCell ref="IGB6:IGB51"/>
    <mergeCell ref="IGO6:IGP51"/>
    <mergeCell ref="IDP6:IDP51"/>
    <mergeCell ref="IEC6:IED51"/>
    <mergeCell ref="IEF6:IEF51"/>
    <mergeCell ref="IES6:IET51"/>
    <mergeCell ref="IEV6:IEV51"/>
    <mergeCell ref="ICG6:ICH51"/>
    <mergeCell ref="ICJ6:ICJ51"/>
    <mergeCell ref="ICW6:ICX51"/>
    <mergeCell ref="ICZ6:ICZ51"/>
    <mergeCell ref="IDM6:IDN51"/>
    <mergeCell ref="IAN6:IAN51"/>
    <mergeCell ref="IBA6:IBB51"/>
    <mergeCell ref="IBD6:IBD51"/>
    <mergeCell ref="IBQ6:IBR51"/>
    <mergeCell ref="IBT6:IBT51"/>
    <mergeCell ref="HZE6:HZF51"/>
    <mergeCell ref="HZH6:HZH51"/>
    <mergeCell ref="HZU6:HZV51"/>
    <mergeCell ref="HZX6:HZX51"/>
    <mergeCell ref="IAK6:IAL51"/>
    <mergeCell ref="HXL6:HXL51"/>
    <mergeCell ref="HXY6:HXZ51"/>
    <mergeCell ref="HYB6:HYB51"/>
    <mergeCell ref="HYO6:HYP51"/>
    <mergeCell ref="HYR6:HYR51"/>
    <mergeCell ref="HWC6:HWD51"/>
    <mergeCell ref="HWF6:HWF51"/>
    <mergeCell ref="HWS6:HWT51"/>
    <mergeCell ref="HWV6:HWV51"/>
    <mergeCell ref="HXI6:HXJ51"/>
    <mergeCell ref="HUJ6:HUJ51"/>
    <mergeCell ref="HUW6:HUX51"/>
    <mergeCell ref="HUZ6:HUZ51"/>
    <mergeCell ref="HVM6:HVN51"/>
    <mergeCell ref="HVP6:HVP51"/>
    <mergeCell ref="HTA6:HTB51"/>
    <mergeCell ref="HTD6:HTD51"/>
    <mergeCell ref="HTQ6:HTR51"/>
    <mergeCell ref="HTT6:HTT51"/>
    <mergeCell ref="HUG6:HUH51"/>
    <mergeCell ref="HRH6:HRH51"/>
    <mergeCell ref="HRU6:HRV51"/>
    <mergeCell ref="HRX6:HRX51"/>
    <mergeCell ref="HSK6:HSL51"/>
    <mergeCell ref="HSN6:HSN51"/>
    <mergeCell ref="HPY6:HPZ51"/>
    <mergeCell ref="HQB6:HQB51"/>
    <mergeCell ref="HQO6:HQP51"/>
    <mergeCell ref="HQR6:HQR51"/>
    <mergeCell ref="HRE6:HRF51"/>
    <mergeCell ref="HOF6:HOF51"/>
    <mergeCell ref="HOS6:HOT51"/>
    <mergeCell ref="HOV6:HOV51"/>
    <mergeCell ref="HPI6:HPJ51"/>
    <mergeCell ref="HPL6:HPL51"/>
    <mergeCell ref="HMW6:HMX51"/>
    <mergeCell ref="HMZ6:HMZ51"/>
    <mergeCell ref="HNM6:HNN51"/>
    <mergeCell ref="HNP6:HNP51"/>
    <mergeCell ref="HOC6:HOD51"/>
    <mergeCell ref="HLD6:HLD51"/>
    <mergeCell ref="HLQ6:HLR51"/>
    <mergeCell ref="HLT6:HLT51"/>
    <mergeCell ref="HMG6:HMH51"/>
    <mergeCell ref="HMJ6:HMJ51"/>
    <mergeCell ref="HJU6:HJV51"/>
    <mergeCell ref="HJX6:HJX51"/>
    <mergeCell ref="HKK6:HKL51"/>
    <mergeCell ref="HKN6:HKN51"/>
    <mergeCell ref="HLA6:HLB51"/>
    <mergeCell ref="HIB6:HIB51"/>
    <mergeCell ref="HIO6:HIP51"/>
    <mergeCell ref="HIR6:HIR51"/>
    <mergeCell ref="HJE6:HJF51"/>
    <mergeCell ref="HJH6:HJH51"/>
    <mergeCell ref="HGS6:HGT51"/>
    <mergeCell ref="HGV6:HGV51"/>
    <mergeCell ref="HHI6:HHJ51"/>
    <mergeCell ref="HHL6:HHL51"/>
    <mergeCell ref="HHY6:HHZ51"/>
    <mergeCell ref="HEZ6:HEZ51"/>
    <mergeCell ref="HFM6:HFN51"/>
    <mergeCell ref="HFP6:HFP51"/>
    <mergeCell ref="HGC6:HGD51"/>
    <mergeCell ref="HGF6:HGF51"/>
    <mergeCell ref="HDQ6:HDR51"/>
    <mergeCell ref="HDT6:HDT51"/>
    <mergeCell ref="HEG6:HEH51"/>
    <mergeCell ref="HEJ6:HEJ51"/>
    <mergeCell ref="HEW6:HEX51"/>
    <mergeCell ref="HBX6:HBX51"/>
    <mergeCell ref="HCK6:HCL51"/>
    <mergeCell ref="HCN6:HCN51"/>
    <mergeCell ref="HDA6:HDB51"/>
    <mergeCell ref="HDD6:HDD51"/>
    <mergeCell ref="HAO6:HAP51"/>
    <mergeCell ref="HAR6:HAR51"/>
    <mergeCell ref="HBE6:HBF51"/>
    <mergeCell ref="HBH6:HBH51"/>
    <mergeCell ref="HBU6:HBV51"/>
    <mergeCell ref="GYV6:GYV51"/>
    <mergeCell ref="GZI6:GZJ51"/>
    <mergeCell ref="GZL6:GZL51"/>
    <mergeCell ref="GZY6:GZZ51"/>
    <mergeCell ref="HAB6:HAB51"/>
    <mergeCell ref="GXM6:GXN51"/>
    <mergeCell ref="GXP6:GXP51"/>
    <mergeCell ref="GYC6:GYD51"/>
    <mergeCell ref="GYF6:GYF51"/>
    <mergeCell ref="GYS6:GYT51"/>
    <mergeCell ref="GVT6:GVT51"/>
    <mergeCell ref="GWG6:GWH51"/>
    <mergeCell ref="GWJ6:GWJ51"/>
    <mergeCell ref="GWW6:GWX51"/>
    <mergeCell ref="GWZ6:GWZ51"/>
    <mergeCell ref="GUK6:GUL51"/>
    <mergeCell ref="GUN6:GUN51"/>
    <mergeCell ref="GVA6:GVB51"/>
    <mergeCell ref="GVD6:GVD51"/>
    <mergeCell ref="GVQ6:GVR51"/>
    <mergeCell ref="GSR6:GSR51"/>
    <mergeCell ref="GTE6:GTF51"/>
    <mergeCell ref="GTH6:GTH51"/>
    <mergeCell ref="GTU6:GTV51"/>
    <mergeCell ref="GTX6:GTX51"/>
    <mergeCell ref="GRI6:GRJ51"/>
    <mergeCell ref="GRL6:GRL51"/>
    <mergeCell ref="GRY6:GRZ51"/>
    <mergeCell ref="GSB6:GSB51"/>
    <mergeCell ref="GSO6:GSP51"/>
    <mergeCell ref="GPP6:GPP51"/>
    <mergeCell ref="GQC6:GQD51"/>
    <mergeCell ref="GQF6:GQF51"/>
    <mergeCell ref="GQS6:GQT51"/>
    <mergeCell ref="GQV6:GQV51"/>
    <mergeCell ref="GOG6:GOH51"/>
    <mergeCell ref="GOJ6:GOJ51"/>
    <mergeCell ref="GOW6:GOX51"/>
    <mergeCell ref="GOZ6:GOZ51"/>
    <mergeCell ref="GPM6:GPN51"/>
    <mergeCell ref="GMN6:GMN51"/>
    <mergeCell ref="GNA6:GNB51"/>
    <mergeCell ref="GND6:GND51"/>
    <mergeCell ref="GNQ6:GNR51"/>
    <mergeCell ref="GNT6:GNT51"/>
    <mergeCell ref="GLE6:GLF51"/>
    <mergeCell ref="GLH6:GLH51"/>
    <mergeCell ref="GLU6:GLV51"/>
    <mergeCell ref="GLX6:GLX51"/>
    <mergeCell ref="GMK6:GML51"/>
    <mergeCell ref="GJL6:GJL51"/>
    <mergeCell ref="GJY6:GJZ51"/>
    <mergeCell ref="GKB6:GKB51"/>
    <mergeCell ref="GKO6:GKP51"/>
    <mergeCell ref="GKR6:GKR51"/>
    <mergeCell ref="GIC6:GID51"/>
    <mergeCell ref="GIF6:GIF51"/>
    <mergeCell ref="GIS6:GIT51"/>
    <mergeCell ref="GIV6:GIV51"/>
    <mergeCell ref="GJI6:GJJ51"/>
    <mergeCell ref="GGJ6:GGJ51"/>
    <mergeCell ref="GGW6:GGX51"/>
    <mergeCell ref="GGZ6:GGZ51"/>
    <mergeCell ref="GHM6:GHN51"/>
    <mergeCell ref="GHP6:GHP51"/>
    <mergeCell ref="GFA6:GFB51"/>
    <mergeCell ref="GFD6:GFD51"/>
    <mergeCell ref="GFQ6:GFR51"/>
    <mergeCell ref="GFT6:GFT51"/>
    <mergeCell ref="GGG6:GGH51"/>
    <mergeCell ref="GDH6:GDH51"/>
    <mergeCell ref="GDU6:GDV51"/>
    <mergeCell ref="GDX6:GDX51"/>
    <mergeCell ref="GEK6:GEL51"/>
    <mergeCell ref="GEN6:GEN51"/>
    <mergeCell ref="GBY6:GBZ51"/>
    <mergeCell ref="GCB6:GCB51"/>
    <mergeCell ref="GCO6:GCP51"/>
    <mergeCell ref="GCR6:GCR51"/>
    <mergeCell ref="GDE6:GDF51"/>
    <mergeCell ref="GAF6:GAF51"/>
    <mergeCell ref="GAS6:GAT51"/>
    <mergeCell ref="GAV6:GAV51"/>
    <mergeCell ref="GBI6:GBJ51"/>
    <mergeCell ref="GBL6:GBL51"/>
    <mergeCell ref="FYW6:FYX51"/>
    <mergeCell ref="FYZ6:FYZ51"/>
    <mergeCell ref="FZM6:FZN51"/>
    <mergeCell ref="FZP6:FZP51"/>
    <mergeCell ref="GAC6:GAD51"/>
    <mergeCell ref="FXD6:FXD51"/>
    <mergeCell ref="FXQ6:FXR51"/>
    <mergeCell ref="FXT6:FXT51"/>
    <mergeCell ref="FYG6:FYH51"/>
    <mergeCell ref="FYJ6:FYJ51"/>
    <mergeCell ref="FVU6:FVV51"/>
    <mergeCell ref="FVX6:FVX51"/>
    <mergeCell ref="FWK6:FWL51"/>
    <mergeCell ref="FWN6:FWN51"/>
    <mergeCell ref="FXA6:FXB51"/>
    <mergeCell ref="FUB6:FUB51"/>
    <mergeCell ref="FUO6:FUP51"/>
    <mergeCell ref="FUR6:FUR51"/>
    <mergeCell ref="FVE6:FVF51"/>
    <mergeCell ref="FVH6:FVH51"/>
    <mergeCell ref="FSS6:FST51"/>
    <mergeCell ref="FSV6:FSV51"/>
    <mergeCell ref="FTI6:FTJ51"/>
    <mergeCell ref="FTL6:FTL51"/>
    <mergeCell ref="FTY6:FTZ51"/>
    <mergeCell ref="FQZ6:FQZ51"/>
    <mergeCell ref="FRM6:FRN51"/>
    <mergeCell ref="FRP6:FRP51"/>
    <mergeCell ref="FSC6:FSD51"/>
    <mergeCell ref="FSF6:FSF51"/>
    <mergeCell ref="FPQ6:FPR51"/>
    <mergeCell ref="FPT6:FPT51"/>
    <mergeCell ref="FQG6:FQH51"/>
    <mergeCell ref="FQJ6:FQJ51"/>
    <mergeCell ref="FQW6:FQX51"/>
    <mergeCell ref="FNX6:FNX51"/>
    <mergeCell ref="FOK6:FOL51"/>
    <mergeCell ref="FON6:FON51"/>
    <mergeCell ref="FPA6:FPB51"/>
    <mergeCell ref="FPD6:FPD51"/>
    <mergeCell ref="FMO6:FMP51"/>
    <mergeCell ref="FMR6:FMR51"/>
    <mergeCell ref="FNE6:FNF51"/>
    <mergeCell ref="FNH6:FNH51"/>
    <mergeCell ref="FNU6:FNV51"/>
    <mergeCell ref="FKV6:FKV51"/>
    <mergeCell ref="FLI6:FLJ51"/>
    <mergeCell ref="FLL6:FLL51"/>
    <mergeCell ref="FLY6:FLZ51"/>
    <mergeCell ref="FMB6:FMB51"/>
    <mergeCell ref="FJM6:FJN51"/>
    <mergeCell ref="FJP6:FJP51"/>
    <mergeCell ref="FKC6:FKD51"/>
    <mergeCell ref="FKF6:FKF51"/>
    <mergeCell ref="FKS6:FKT51"/>
    <mergeCell ref="FHT6:FHT51"/>
    <mergeCell ref="FIG6:FIH51"/>
    <mergeCell ref="FIJ6:FIJ51"/>
    <mergeCell ref="FIW6:FIX51"/>
    <mergeCell ref="FIZ6:FIZ51"/>
    <mergeCell ref="FGK6:FGL51"/>
    <mergeCell ref="FGN6:FGN51"/>
    <mergeCell ref="FHA6:FHB51"/>
    <mergeCell ref="FHD6:FHD51"/>
    <mergeCell ref="FHQ6:FHR51"/>
    <mergeCell ref="FER6:FER51"/>
    <mergeCell ref="FFE6:FFF51"/>
    <mergeCell ref="FFH6:FFH51"/>
    <mergeCell ref="FFU6:FFV51"/>
    <mergeCell ref="FFX6:FFX51"/>
    <mergeCell ref="FDI6:FDJ51"/>
    <mergeCell ref="FDL6:FDL51"/>
    <mergeCell ref="FDY6:FDZ51"/>
    <mergeCell ref="FEB6:FEB51"/>
    <mergeCell ref="FEO6:FEP51"/>
    <mergeCell ref="FBP6:FBP51"/>
    <mergeCell ref="FCC6:FCD51"/>
    <mergeCell ref="FCF6:FCF51"/>
    <mergeCell ref="FCS6:FCT51"/>
    <mergeCell ref="FCV6:FCV51"/>
    <mergeCell ref="FAG6:FAH51"/>
    <mergeCell ref="FAJ6:FAJ51"/>
    <mergeCell ref="FAW6:FAX51"/>
    <mergeCell ref="FAZ6:FAZ51"/>
    <mergeCell ref="FBM6:FBN51"/>
    <mergeCell ref="EYN6:EYN51"/>
    <mergeCell ref="EZA6:EZB51"/>
    <mergeCell ref="EZD6:EZD51"/>
    <mergeCell ref="EZQ6:EZR51"/>
    <mergeCell ref="EZT6:EZT51"/>
    <mergeCell ref="EXE6:EXF51"/>
    <mergeCell ref="EXH6:EXH51"/>
    <mergeCell ref="EXU6:EXV51"/>
    <mergeCell ref="EXX6:EXX51"/>
    <mergeCell ref="EYK6:EYL51"/>
    <mergeCell ref="EVL6:EVL51"/>
    <mergeCell ref="EVY6:EVZ51"/>
    <mergeCell ref="EWB6:EWB51"/>
    <mergeCell ref="EWO6:EWP51"/>
    <mergeCell ref="EWR6:EWR51"/>
    <mergeCell ref="EUC6:EUD51"/>
    <mergeCell ref="EUF6:EUF51"/>
    <mergeCell ref="EUS6:EUT51"/>
    <mergeCell ref="EUV6:EUV51"/>
    <mergeCell ref="EVI6:EVJ51"/>
    <mergeCell ref="ESJ6:ESJ51"/>
    <mergeCell ref="ESW6:ESX51"/>
    <mergeCell ref="ESZ6:ESZ51"/>
    <mergeCell ref="ETM6:ETN51"/>
    <mergeCell ref="ETP6:ETP51"/>
    <mergeCell ref="ERA6:ERB51"/>
    <mergeCell ref="ERD6:ERD51"/>
    <mergeCell ref="ERQ6:ERR51"/>
    <mergeCell ref="ERT6:ERT51"/>
    <mergeCell ref="ESG6:ESH51"/>
    <mergeCell ref="EPH6:EPH51"/>
    <mergeCell ref="EPU6:EPV51"/>
    <mergeCell ref="EPX6:EPX51"/>
    <mergeCell ref="EQK6:EQL51"/>
    <mergeCell ref="EQN6:EQN51"/>
    <mergeCell ref="ENY6:ENZ51"/>
    <mergeCell ref="EOB6:EOB51"/>
    <mergeCell ref="EOO6:EOP51"/>
    <mergeCell ref="EOR6:EOR51"/>
    <mergeCell ref="EPE6:EPF51"/>
    <mergeCell ref="EMF6:EMF51"/>
    <mergeCell ref="EMS6:EMT51"/>
    <mergeCell ref="EMV6:EMV51"/>
    <mergeCell ref="ENI6:ENJ51"/>
    <mergeCell ref="ENL6:ENL51"/>
    <mergeCell ref="EKW6:EKX51"/>
    <mergeCell ref="EKZ6:EKZ51"/>
    <mergeCell ref="ELM6:ELN51"/>
    <mergeCell ref="ELP6:ELP51"/>
    <mergeCell ref="EMC6:EMD51"/>
    <mergeCell ref="EJD6:EJD51"/>
    <mergeCell ref="EJQ6:EJR51"/>
    <mergeCell ref="EJT6:EJT51"/>
    <mergeCell ref="EKG6:EKH51"/>
    <mergeCell ref="EKJ6:EKJ51"/>
    <mergeCell ref="EHU6:EHV51"/>
    <mergeCell ref="EHX6:EHX51"/>
    <mergeCell ref="EIK6:EIL51"/>
    <mergeCell ref="EIN6:EIN51"/>
    <mergeCell ref="EJA6:EJB51"/>
    <mergeCell ref="EGB6:EGB51"/>
    <mergeCell ref="EGO6:EGP51"/>
    <mergeCell ref="EGR6:EGR51"/>
    <mergeCell ref="EHE6:EHF51"/>
    <mergeCell ref="EHH6:EHH51"/>
    <mergeCell ref="EES6:EET51"/>
    <mergeCell ref="EEV6:EEV51"/>
    <mergeCell ref="EFI6:EFJ51"/>
    <mergeCell ref="EFL6:EFL51"/>
    <mergeCell ref="EFY6:EFZ51"/>
    <mergeCell ref="ECZ6:ECZ51"/>
    <mergeCell ref="EDM6:EDN51"/>
    <mergeCell ref="EDP6:EDP51"/>
    <mergeCell ref="EEC6:EED51"/>
    <mergeCell ref="EEF6:EEF51"/>
    <mergeCell ref="EBQ6:EBR51"/>
    <mergeCell ref="EBT6:EBT51"/>
    <mergeCell ref="ECG6:ECH51"/>
    <mergeCell ref="ECJ6:ECJ51"/>
    <mergeCell ref="ECW6:ECX51"/>
    <mergeCell ref="DZX6:DZX51"/>
    <mergeCell ref="EAK6:EAL51"/>
    <mergeCell ref="EAN6:EAN51"/>
    <mergeCell ref="EBA6:EBB51"/>
    <mergeCell ref="EBD6:EBD51"/>
    <mergeCell ref="DYO6:DYP51"/>
    <mergeCell ref="DYR6:DYR51"/>
    <mergeCell ref="DZE6:DZF51"/>
    <mergeCell ref="DZH6:DZH51"/>
    <mergeCell ref="DZU6:DZV51"/>
    <mergeCell ref="DWV6:DWV51"/>
    <mergeCell ref="DXI6:DXJ51"/>
    <mergeCell ref="DXL6:DXL51"/>
    <mergeCell ref="DXY6:DXZ51"/>
    <mergeCell ref="DYB6:DYB51"/>
    <mergeCell ref="DVM6:DVN51"/>
    <mergeCell ref="DVP6:DVP51"/>
    <mergeCell ref="DWC6:DWD51"/>
    <mergeCell ref="DWF6:DWF51"/>
    <mergeCell ref="DWS6:DWT51"/>
    <mergeCell ref="DTT6:DTT51"/>
    <mergeCell ref="DUG6:DUH51"/>
    <mergeCell ref="DUJ6:DUJ51"/>
    <mergeCell ref="DUW6:DUX51"/>
    <mergeCell ref="DUZ6:DUZ51"/>
    <mergeCell ref="DSK6:DSL51"/>
    <mergeCell ref="DSN6:DSN51"/>
    <mergeCell ref="DTA6:DTB51"/>
    <mergeCell ref="DTD6:DTD51"/>
    <mergeCell ref="DTQ6:DTR51"/>
    <mergeCell ref="DQR6:DQR51"/>
    <mergeCell ref="DRE6:DRF51"/>
    <mergeCell ref="DRH6:DRH51"/>
    <mergeCell ref="DRU6:DRV51"/>
    <mergeCell ref="DRX6:DRX51"/>
    <mergeCell ref="DPI6:DPJ51"/>
    <mergeCell ref="DPL6:DPL51"/>
    <mergeCell ref="DPY6:DPZ51"/>
    <mergeCell ref="DQB6:DQB51"/>
    <mergeCell ref="DQO6:DQP51"/>
    <mergeCell ref="DNP6:DNP51"/>
    <mergeCell ref="DOC6:DOD51"/>
    <mergeCell ref="DOF6:DOF51"/>
    <mergeCell ref="DOS6:DOT51"/>
    <mergeCell ref="DOV6:DOV51"/>
    <mergeCell ref="DMG6:DMH51"/>
    <mergeCell ref="DMJ6:DMJ51"/>
    <mergeCell ref="DMW6:DMX51"/>
    <mergeCell ref="DMZ6:DMZ51"/>
    <mergeCell ref="DNM6:DNN51"/>
    <mergeCell ref="DKN6:DKN51"/>
    <mergeCell ref="DLA6:DLB51"/>
    <mergeCell ref="DLD6:DLD51"/>
    <mergeCell ref="DLQ6:DLR51"/>
    <mergeCell ref="DLT6:DLT51"/>
    <mergeCell ref="DJE6:DJF51"/>
    <mergeCell ref="DJH6:DJH51"/>
    <mergeCell ref="DJU6:DJV51"/>
    <mergeCell ref="DJX6:DJX51"/>
    <mergeCell ref="DKK6:DKL51"/>
    <mergeCell ref="DHL6:DHL51"/>
    <mergeCell ref="DHY6:DHZ51"/>
    <mergeCell ref="DIB6:DIB51"/>
    <mergeCell ref="DIO6:DIP51"/>
    <mergeCell ref="DIR6:DIR51"/>
    <mergeCell ref="DGC6:DGD51"/>
    <mergeCell ref="DGF6:DGF51"/>
    <mergeCell ref="DGS6:DGT51"/>
    <mergeCell ref="DGV6:DGV51"/>
    <mergeCell ref="DHI6:DHJ51"/>
    <mergeCell ref="DEJ6:DEJ51"/>
    <mergeCell ref="DEW6:DEX51"/>
    <mergeCell ref="DEZ6:DEZ51"/>
    <mergeCell ref="DFM6:DFN51"/>
    <mergeCell ref="DFP6:DFP51"/>
    <mergeCell ref="DDA6:DDB51"/>
    <mergeCell ref="DDD6:DDD51"/>
    <mergeCell ref="DDQ6:DDR51"/>
    <mergeCell ref="DDT6:DDT51"/>
    <mergeCell ref="DEG6:DEH51"/>
    <mergeCell ref="DBH6:DBH51"/>
    <mergeCell ref="DBU6:DBV51"/>
    <mergeCell ref="DBX6:DBX51"/>
    <mergeCell ref="DCK6:DCL51"/>
    <mergeCell ref="DCN6:DCN51"/>
    <mergeCell ref="CZY6:CZZ51"/>
    <mergeCell ref="DAB6:DAB51"/>
    <mergeCell ref="DAO6:DAP51"/>
    <mergeCell ref="DAR6:DAR51"/>
    <mergeCell ref="DBE6:DBF51"/>
    <mergeCell ref="CYF6:CYF51"/>
    <mergeCell ref="CYS6:CYT51"/>
    <mergeCell ref="CYV6:CYV51"/>
    <mergeCell ref="CZI6:CZJ51"/>
    <mergeCell ref="CZL6:CZL51"/>
    <mergeCell ref="CWW6:CWX51"/>
    <mergeCell ref="CWZ6:CWZ51"/>
    <mergeCell ref="CXM6:CXN51"/>
    <mergeCell ref="CXP6:CXP51"/>
    <mergeCell ref="CYC6:CYD51"/>
    <mergeCell ref="CVD6:CVD51"/>
    <mergeCell ref="CVQ6:CVR51"/>
    <mergeCell ref="CVT6:CVT51"/>
    <mergeCell ref="CWG6:CWH51"/>
    <mergeCell ref="CWJ6:CWJ51"/>
    <mergeCell ref="CTU6:CTV51"/>
    <mergeCell ref="CTX6:CTX51"/>
    <mergeCell ref="CUK6:CUL51"/>
    <mergeCell ref="CUN6:CUN51"/>
    <mergeCell ref="CVA6:CVB51"/>
    <mergeCell ref="CSB6:CSB51"/>
    <mergeCell ref="CSO6:CSP51"/>
    <mergeCell ref="CSR6:CSR51"/>
    <mergeCell ref="CTE6:CTF51"/>
    <mergeCell ref="CTH6:CTH51"/>
    <mergeCell ref="CQS6:CQT51"/>
    <mergeCell ref="CQV6:CQV51"/>
    <mergeCell ref="CRI6:CRJ51"/>
    <mergeCell ref="CRL6:CRL51"/>
    <mergeCell ref="CRY6:CRZ51"/>
    <mergeCell ref="COZ6:COZ51"/>
    <mergeCell ref="CPM6:CPN51"/>
    <mergeCell ref="CPP6:CPP51"/>
    <mergeCell ref="CQC6:CQD51"/>
    <mergeCell ref="CQF6:CQF51"/>
    <mergeCell ref="CNQ6:CNR51"/>
    <mergeCell ref="CNT6:CNT51"/>
    <mergeCell ref="COG6:COH51"/>
    <mergeCell ref="COJ6:COJ51"/>
    <mergeCell ref="COW6:COX51"/>
    <mergeCell ref="CLX6:CLX51"/>
    <mergeCell ref="CMK6:CML51"/>
    <mergeCell ref="CMN6:CMN51"/>
    <mergeCell ref="CNA6:CNB51"/>
    <mergeCell ref="CND6:CND51"/>
    <mergeCell ref="CKO6:CKP51"/>
    <mergeCell ref="CKR6:CKR51"/>
    <mergeCell ref="CLE6:CLF51"/>
    <mergeCell ref="CLH6:CLH51"/>
    <mergeCell ref="CLU6:CLV51"/>
    <mergeCell ref="CIV6:CIV51"/>
    <mergeCell ref="CJI6:CJJ51"/>
    <mergeCell ref="CJL6:CJL51"/>
    <mergeCell ref="CJY6:CJZ51"/>
    <mergeCell ref="CKB6:CKB51"/>
    <mergeCell ref="CHM6:CHN51"/>
    <mergeCell ref="CHP6:CHP51"/>
    <mergeCell ref="CIC6:CID51"/>
    <mergeCell ref="CIF6:CIF51"/>
    <mergeCell ref="CIS6:CIT51"/>
    <mergeCell ref="CFT6:CFT51"/>
    <mergeCell ref="CGG6:CGH51"/>
    <mergeCell ref="CGJ6:CGJ51"/>
    <mergeCell ref="CGW6:CGX51"/>
    <mergeCell ref="CGZ6:CGZ51"/>
    <mergeCell ref="CEK6:CEL51"/>
    <mergeCell ref="CEN6:CEN51"/>
    <mergeCell ref="CFA6:CFB51"/>
    <mergeCell ref="CFD6:CFD51"/>
    <mergeCell ref="CFQ6:CFR51"/>
    <mergeCell ref="CCR6:CCR51"/>
    <mergeCell ref="CDE6:CDF51"/>
    <mergeCell ref="CDH6:CDH51"/>
    <mergeCell ref="CDU6:CDV51"/>
    <mergeCell ref="CDX6:CDX51"/>
    <mergeCell ref="CBI6:CBJ51"/>
    <mergeCell ref="CBL6:CBL51"/>
    <mergeCell ref="CBY6:CBZ51"/>
    <mergeCell ref="CCB6:CCB51"/>
    <mergeCell ref="CCO6:CCP51"/>
    <mergeCell ref="BZP6:BZP51"/>
    <mergeCell ref="CAC6:CAD51"/>
    <mergeCell ref="CAF6:CAF51"/>
    <mergeCell ref="CAS6:CAT51"/>
    <mergeCell ref="CAV6:CAV51"/>
    <mergeCell ref="BYG6:BYH51"/>
    <mergeCell ref="BYJ6:BYJ51"/>
    <mergeCell ref="BYW6:BYX51"/>
    <mergeCell ref="BYZ6:BYZ51"/>
    <mergeCell ref="BZM6:BZN51"/>
    <mergeCell ref="BWN6:BWN51"/>
    <mergeCell ref="BXA6:BXB51"/>
    <mergeCell ref="BXD6:BXD51"/>
    <mergeCell ref="BXQ6:BXR51"/>
    <mergeCell ref="BXT6:BXT51"/>
    <mergeCell ref="BVE6:BVF51"/>
    <mergeCell ref="BVH6:BVH51"/>
    <mergeCell ref="BVU6:BVV51"/>
    <mergeCell ref="BVX6:BVX51"/>
    <mergeCell ref="BWK6:BWL51"/>
    <mergeCell ref="BTL6:BTL51"/>
    <mergeCell ref="BTY6:BTZ51"/>
    <mergeCell ref="BUB6:BUB51"/>
    <mergeCell ref="BUO6:BUP51"/>
    <mergeCell ref="BUR6:BUR51"/>
    <mergeCell ref="BSC6:BSD51"/>
    <mergeCell ref="BSF6:BSF51"/>
    <mergeCell ref="BSS6:BST51"/>
    <mergeCell ref="BSV6:BSV51"/>
    <mergeCell ref="BTI6:BTJ51"/>
    <mergeCell ref="BQJ6:BQJ51"/>
    <mergeCell ref="BQW6:BQX51"/>
    <mergeCell ref="BQZ6:BQZ51"/>
    <mergeCell ref="BRM6:BRN51"/>
    <mergeCell ref="BRP6:BRP51"/>
    <mergeCell ref="BPA6:BPB51"/>
    <mergeCell ref="BPD6:BPD51"/>
    <mergeCell ref="BPQ6:BPR51"/>
    <mergeCell ref="BPT6:BPT51"/>
    <mergeCell ref="BQG6:BQH51"/>
    <mergeCell ref="BNH6:BNH51"/>
    <mergeCell ref="BNU6:BNV51"/>
    <mergeCell ref="BNX6:BNX51"/>
    <mergeCell ref="BOK6:BOL51"/>
    <mergeCell ref="BON6:BON51"/>
    <mergeCell ref="BLY6:BLZ51"/>
    <mergeCell ref="BMB6:BMB51"/>
    <mergeCell ref="BMO6:BMP51"/>
    <mergeCell ref="BMR6:BMR51"/>
    <mergeCell ref="BNE6:BNF51"/>
    <mergeCell ref="BKF6:BKF51"/>
    <mergeCell ref="BKS6:BKT51"/>
    <mergeCell ref="BKV6:BKV51"/>
    <mergeCell ref="BLI6:BLJ51"/>
    <mergeCell ref="BLL6:BLL51"/>
    <mergeCell ref="BIW6:BIX51"/>
    <mergeCell ref="BIZ6:BIZ51"/>
    <mergeCell ref="BJM6:BJN51"/>
    <mergeCell ref="BJP6:BJP51"/>
    <mergeCell ref="BKC6:BKD51"/>
    <mergeCell ref="BHD6:BHD51"/>
    <mergeCell ref="BHQ6:BHR51"/>
    <mergeCell ref="BHT6:BHT51"/>
    <mergeCell ref="BIG6:BIH51"/>
    <mergeCell ref="BIJ6:BIJ51"/>
    <mergeCell ref="BFU6:BFV51"/>
    <mergeCell ref="BFX6:BFX51"/>
    <mergeCell ref="BGK6:BGL51"/>
    <mergeCell ref="BGN6:BGN51"/>
    <mergeCell ref="BHA6:BHB51"/>
    <mergeCell ref="BEB6:BEB51"/>
    <mergeCell ref="BEO6:BEP51"/>
    <mergeCell ref="BER6:BER51"/>
    <mergeCell ref="BFE6:BFF51"/>
    <mergeCell ref="BFH6:BFH51"/>
    <mergeCell ref="BCS6:BCT51"/>
    <mergeCell ref="BCV6:BCV51"/>
    <mergeCell ref="BDI6:BDJ51"/>
    <mergeCell ref="BDL6:BDL51"/>
    <mergeCell ref="BDY6:BDZ51"/>
    <mergeCell ref="BAZ6:BAZ51"/>
    <mergeCell ref="BBM6:BBN51"/>
    <mergeCell ref="BBP6:BBP51"/>
    <mergeCell ref="BCC6:BCD51"/>
    <mergeCell ref="BCF6:BCF51"/>
    <mergeCell ref="AZQ6:AZR51"/>
    <mergeCell ref="AZT6:AZT51"/>
    <mergeCell ref="BAG6:BAH51"/>
    <mergeCell ref="BAJ6:BAJ51"/>
    <mergeCell ref="BAW6:BAX51"/>
    <mergeCell ref="AXX6:AXX51"/>
    <mergeCell ref="AYK6:AYL51"/>
    <mergeCell ref="AYN6:AYN51"/>
    <mergeCell ref="AZA6:AZB51"/>
    <mergeCell ref="AZD6:AZD51"/>
    <mergeCell ref="AWO6:AWP51"/>
    <mergeCell ref="AWR6:AWR51"/>
    <mergeCell ref="AXE6:AXF51"/>
    <mergeCell ref="AXH6:AXH51"/>
    <mergeCell ref="AXU6:AXV51"/>
    <mergeCell ref="AUV6:AUV51"/>
    <mergeCell ref="AVI6:AVJ51"/>
    <mergeCell ref="AVL6:AVL51"/>
    <mergeCell ref="AVY6:AVZ51"/>
    <mergeCell ref="AWB6:AWB51"/>
    <mergeCell ref="ATM6:ATN51"/>
    <mergeCell ref="ATP6:ATP51"/>
    <mergeCell ref="AUC6:AUD51"/>
    <mergeCell ref="AUF6:AUF51"/>
    <mergeCell ref="AUS6:AUT51"/>
    <mergeCell ref="ART6:ART51"/>
    <mergeCell ref="ASG6:ASH51"/>
    <mergeCell ref="ASJ6:ASJ51"/>
    <mergeCell ref="ASW6:ASX51"/>
    <mergeCell ref="ASZ6:ASZ51"/>
    <mergeCell ref="AQK6:AQL51"/>
    <mergeCell ref="AQN6:AQN51"/>
    <mergeCell ref="ARA6:ARB51"/>
    <mergeCell ref="ARD6:ARD51"/>
    <mergeCell ref="ARQ6:ARR51"/>
    <mergeCell ref="AOR6:AOR51"/>
    <mergeCell ref="APE6:APF51"/>
    <mergeCell ref="APH6:APH51"/>
    <mergeCell ref="APU6:APV51"/>
    <mergeCell ref="APX6:APX51"/>
    <mergeCell ref="ANI6:ANJ51"/>
    <mergeCell ref="ANL6:ANL51"/>
    <mergeCell ref="ANY6:ANZ51"/>
    <mergeCell ref="AOB6:AOB51"/>
    <mergeCell ref="AOO6:AOP51"/>
    <mergeCell ref="ALP6:ALP51"/>
    <mergeCell ref="AMC6:AMD51"/>
    <mergeCell ref="AMF6:AMF51"/>
    <mergeCell ref="AMS6:AMT51"/>
    <mergeCell ref="AMV6:AMV51"/>
    <mergeCell ref="AKG6:AKH51"/>
    <mergeCell ref="AKJ6:AKJ51"/>
    <mergeCell ref="AKW6:AKX51"/>
    <mergeCell ref="AKZ6:AKZ51"/>
    <mergeCell ref="ALM6:ALN51"/>
    <mergeCell ref="AIN6:AIN51"/>
    <mergeCell ref="AJA6:AJB51"/>
    <mergeCell ref="AJD6:AJD51"/>
    <mergeCell ref="AJQ6:AJR51"/>
    <mergeCell ref="AJT6:AJT51"/>
    <mergeCell ref="AHE6:AHF51"/>
    <mergeCell ref="AHH6:AHH51"/>
    <mergeCell ref="AHU6:AHV51"/>
    <mergeCell ref="AHX6:AHX51"/>
    <mergeCell ref="AIK6:AIL51"/>
    <mergeCell ref="AFL6:AFL51"/>
    <mergeCell ref="AFY6:AFZ51"/>
    <mergeCell ref="AGB6:AGB51"/>
    <mergeCell ref="AGO6:AGP51"/>
    <mergeCell ref="AGR6:AGR51"/>
    <mergeCell ref="AEC6:AED51"/>
    <mergeCell ref="AEF6:AEF51"/>
    <mergeCell ref="AES6:AET51"/>
    <mergeCell ref="AEV6:AEV51"/>
    <mergeCell ref="AFI6:AFJ51"/>
    <mergeCell ref="ACJ6:ACJ51"/>
    <mergeCell ref="ACW6:ACX51"/>
    <mergeCell ref="ACZ6:ACZ51"/>
    <mergeCell ref="ADM6:ADN51"/>
    <mergeCell ref="ADP6:ADP51"/>
    <mergeCell ref="ABA6:ABB51"/>
    <mergeCell ref="ABD6:ABD51"/>
    <mergeCell ref="ABQ6:ABR51"/>
    <mergeCell ref="ABT6:ABT51"/>
    <mergeCell ref="ACG6:ACH51"/>
    <mergeCell ref="ZH6:ZH51"/>
    <mergeCell ref="ZU6:ZV51"/>
    <mergeCell ref="ZX6:ZX51"/>
    <mergeCell ref="AAK6:AAL51"/>
    <mergeCell ref="AAN6:AAN51"/>
    <mergeCell ref="XY6:XZ51"/>
    <mergeCell ref="YB6:YB51"/>
    <mergeCell ref="YO6:YP51"/>
    <mergeCell ref="YR6:YR51"/>
    <mergeCell ref="ZE6:ZF51"/>
    <mergeCell ref="WF6:WF51"/>
    <mergeCell ref="WS6:WT51"/>
    <mergeCell ref="WV6:WV51"/>
    <mergeCell ref="XI6:XJ51"/>
    <mergeCell ref="XL6:XL51"/>
    <mergeCell ref="UW6:UX51"/>
    <mergeCell ref="UZ6:UZ51"/>
    <mergeCell ref="VM6:VN51"/>
    <mergeCell ref="VP6:VP51"/>
    <mergeCell ref="WC6:WD51"/>
    <mergeCell ref="TD6:TD51"/>
    <mergeCell ref="TQ6:TR51"/>
    <mergeCell ref="TT6:TT51"/>
    <mergeCell ref="UG6:UH51"/>
    <mergeCell ref="UJ6:UJ51"/>
    <mergeCell ref="RU6:RV51"/>
    <mergeCell ref="RX6:RX51"/>
    <mergeCell ref="SK6:SL51"/>
    <mergeCell ref="SN6:SN51"/>
    <mergeCell ref="TA6:TB51"/>
    <mergeCell ref="QB6:QB51"/>
    <mergeCell ref="QO6:QP51"/>
    <mergeCell ref="QR6:QR51"/>
    <mergeCell ref="RE6:RF51"/>
    <mergeCell ref="RH6:RH51"/>
    <mergeCell ref="OS6:OT51"/>
    <mergeCell ref="OV6:OV51"/>
    <mergeCell ref="PI6:PJ51"/>
    <mergeCell ref="PL6:PL51"/>
    <mergeCell ref="PY6:PZ51"/>
    <mergeCell ref="MZ6:MZ51"/>
    <mergeCell ref="NM6:NN51"/>
    <mergeCell ref="NP6:NP51"/>
    <mergeCell ref="OC6:OD51"/>
    <mergeCell ref="OF6:OF51"/>
    <mergeCell ref="LQ6:LR51"/>
    <mergeCell ref="LT6:LT51"/>
    <mergeCell ref="MG6:MH51"/>
    <mergeCell ref="MJ6:MJ51"/>
    <mergeCell ref="MW6:MX51"/>
    <mergeCell ref="JX6:JX51"/>
    <mergeCell ref="KK6:KL51"/>
    <mergeCell ref="KN6:KN51"/>
    <mergeCell ref="LA6:LB51"/>
    <mergeCell ref="LD6:LD51"/>
    <mergeCell ref="IO6:IP51"/>
    <mergeCell ref="IR6:IR51"/>
    <mergeCell ref="JE6:JF51"/>
    <mergeCell ref="JH6:JH51"/>
    <mergeCell ref="JU6:JV51"/>
    <mergeCell ref="GV6:GV51"/>
    <mergeCell ref="HI6:HJ51"/>
    <mergeCell ref="HL6:HL51"/>
    <mergeCell ref="HY6:HZ51"/>
    <mergeCell ref="IB6:IB51"/>
    <mergeCell ref="FM6:FN51"/>
    <mergeCell ref="FP6:FP51"/>
    <mergeCell ref="GC6:GD51"/>
    <mergeCell ref="GF6:GF51"/>
    <mergeCell ref="GS6:GT51"/>
    <mergeCell ref="DT6:DT51"/>
    <mergeCell ref="EG6:EH51"/>
    <mergeCell ref="EJ6:EJ51"/>
    <mergeCell ref="EW6:EX51"/>
    <mergeCell ref="EZ6:EZ51"/>
    <mergeCell ref="CK6:CL51"/>
    <mergeCell ref="CN6:CN51"/>
    <mergeCell ref="DA6:DB51"/>
    <mergeCell ref="DD6:DD51"/>
    <mergeCell ref="DQ6:DR51"/>
    <mergeCell ref="Y6:Z51"/>
    <mergeCell ref="AB6:AB51"/>
    <mergeCell ref="AO6:AP51"/>
    <mergeCell ref="AR6:AR51"/>
    <mergeCell ref="BE6:BF51"/>
    <mergeCell ref="BH6:BH51"/>
    <mergeCell ref="BU6:BV51"/>
    <mergeCell ref="BX6:BX51"/>
    <mergeCell ref="A1:P1"/>
    <mergeCell ref="A2:P2"/>
    <mergeCell ref="A3:P3"/>
    <mergeCell ref="B5:P5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2"/>
  <sheetViews>
    <sheetView rightToLeft="1" workbookViewId="0">
      <selection activeCell="J20" sqref="J20"/>
    </sheetView>
  </sheetViews>
  <sheetFormatPr defaultRowHeight="12.75" x14ac:dyDescent="0.2"/>
  <cols>
    <col min="1" max="1" width="53.7109375" bestFit="1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5" ht="29.1" customHeight="1" x14ac:dyDescent="0.2">
      <c r="A1" s="49" t="s">
        <v>0</v>
      </c>
      <c r="B1" s="49"/>
      <c r="C1" s="49"/>
      <c r="D1" s="49"/>
      <c r="E1" s="49"/>
    </row>
    <row r="2" spans="1:5" ht="21.75" customHeight="1" x14ac:dyDescent="0.2">
      <c r="A2" s="49" t="s">
        <v>355</v>
      </c>
      <c r="B2" s="49"/>
      <c r="C2" s="49"/>
      <c r="D2" s="49"/>
      <c r="E2" s="49"/>
    </row>
    <row r="3" spans="1:5" ht="21.75" customHeight="1" x14ac:dyDescent="0.2">
      <c r="A3" s="49" t="s">
        <v>2</v>
      </c>
      <c r="B3" s="49"/>
      <c r="C3" s="49"/>
      <c r="D3" s="49"/>
      <c r="E3" s="49"/>
    </row>
    <row r="4" spans="1:5" ht="14.45" customHeight="1" x14ac:dyDescent="0.2"/>
    <row r="5" spans="1:5" ht="14.45" customHeight="1" x14ac:dyDescent="0.2">
      <c r="A5" s="1" t="s">
        <v>445</v>
      </c>
      <c r="B5" s="60"/>
      <c r="C5" s="60"/>
      <c r="D5" s="60"/>
      <c r="E5" s="60"/>
    </row>
    <row r="6" spans="1:5" ht="14.45" customHeight="1" x14ac:dyDescent="0.2">
      <c r="C6" s="56" t="s">
        <v>374</v>
      </c>
      <c r="D6" s="56"/>
      <c r="E6" s="25" t="s">
        <v>375</v>
      </c>
    </row>
    <row r="7" spans="1:5" ht="36.4" customHeight="1" x14ac:dyDescent="0.2">
      <c r="A7" s="25" t="s">
        <v>446</v>
      </c>
      <c r="C7" s="19" t="s">
        <v>447</v>
      </c>
      <c r="D7" s="3"/>
      <c r="E7" s="19" t="s">
        <v>447</v>
      </c>
    </row>
    <row r="8" spans="1:5" ht="21.75" customHeight="1" x14ac:dyDescent="0.2">
      <c r="A8" s="26" t="s">
        <v>511</v>
      </c>
      <c r="C8" s="6">
        <v>27145547361</v>
      </c>
      <c r="E8" s="6">
        <v>369866327730</v>
      </c>
    </row>
    <row r="9" spans="1:5" ht="21.75" customHeight="1" x14ac:dyDescent="0.2">
      <c r="A9" s="20" t="s">
        <v>523</v>
      </c>
      <c r="C9" s="9">
        <v>0</v>
      </c>
      <c r="E9" s="9">
        <v>211130316</v>
      </c>
    </row>
    <row r="10" spans="1:5" ht="21.75" customHeight="1" x14ac:dyDescent="0.2">
      <c r="A10" s="20" t="s">
        <v>513</v>
      </c>
      <c r="C10" s="9">
        <v>2219433</v>
      </c>
      <c r="E10" s="9">
        <v>1058260100737</v>
      </c>
    </row>
    <row r="11" spans="1:5" ht="21.75" customHeight="1" x14ac:dyDescent="0.2">
      <c r="A11" s="20" t="s">
        <v>509</v>
      </c>
      <c r="C11" s="9">
        <v>1180803924693</v>
      </c>
      <c r="E11" s="9">
        <v>8852451944262</v>
      </c>
    </row>
    <row r="12" spans="1:5" ht="21.75" customHeight="1" x14ac:dyDescent="0.2">
      <c r="A12" s="20" t="s">
        <v>522</v>
      </c>
      <c r="C12" s="9">
        <v>0</v>
      </c>
      <c r="E12" s="9">
        <v>9969490</v>
      </c>
    </row>
    <row r="13" spans="1:5" ht="21.75" customHeight="1" x14ac:dyDescent="0.2">
      <c r="A13" s="20" t="s">
        <v>519</v>
      </c>
      <c r="C13" s="9">
        <v>88986318856</v>
      </c>
      <c r="E13" s="9">
        <v>95123305156</v>
      </c>
    </row>
    <row r="14" spans="1:5" ht="21.75" customHeight="1" x14ac:dyDescent="0.2">
      <c r="A14" s="20" t="s">
        <v>510</v>
      </c>
      <c r="C14" s="9">
        <v>15745865232</v>
      </c>
      <c r="E14" s="9">
        <v>97201840050</v>
      </c>
    </row>
    <row r="15" spans="1:5" ht="21.75" customHeight="1" x14ac:dyDescent="0.2">
      <c r="A15" s="20" t="s">
        <v>516</v>
      </c>
      <c r="C15" s="9">
        <v>1808269236</v>
      </c>
      <c r="E15" s="9">
        <v>1808327390</v>
      </c>
    </row>
    <row r="16" spans="1:5" ht="21.75" customHeight="1" x14ac:dyDescent="0.2">
      <c r="A16" s="20" t="s">
        <v>514</v>
      </c>
      <c r="C16" s="9">
        <v>668846037738</v>
      </c>
      <c r="E16" s="9">
        <v>4156104906480</v>
      </c>
    </row>
    <row r="17" spans="1:5" ht="21.75" customHeight="1" x14ac:dyDescent="0.2">
      <c r="A17" s="20" t="s">
        <v>515</v>
      </c>
      <c r="C17" s="9">
        <v>1094687283526</v>
      </c>
      <c r="E17" s="9">
        <v>6747481271641</v>
      </c>
    </row>
    <row r="18" spans="1:5" ht="21.75" customHeight="1" x14ac:dyDescent="0.2">
      <c r="A18" s="20" t="s">
        <v>518</v>
      </c>
      <c r="C18" s="9">
        <v>34402191787</v>
      </c>
      <c r="E18" s="9">
        <v>66836521147</v>
      </c>
    </row>
    <row r="19" spans="1:5" ht="21.75" customHeight="1" x14ac:dyDescent="0.2">
      <c r="A19" s="20" t="s">
        <v>512</v>
      </c>
      <c r="C19" s="9">
        <v>227613014089</v>
      </c>
      <c r="E19" s="9">
        <v>1970784602460</v>
      </c>
    </row>
    <row r="20" spans="1:5" ht="21.75" customHeight="1" x14ac:dyDescent="0.2">
      <c r="A20" s="20" t="s">
        <v>19</v>
      </c>
      <c r="C20" s="9">
        <v>1528476176882</v>
      </c>
      <c r="E20" s="9">
        <v>6375897242250</v>
      </c>
    </row>
    <row r="21" spans="1:5" ht="21.75" customHeight="1" x14ac:dyDescent="0.2">
      <c r="A21" s="20" t="s">
        <v>517</v>
      </c>
      <c r="C21" s="9">
        <v>231951983807</v>
      </c>
      <c r="E21" s="9">
        <v>735095795426</v>
      </c>
    </row>
    <row r="22" spans="1:5" ht="21.75" customHeight="1" thickBot="1" x14ac:dyDescent="0.25">
      <c r="A22" s="24" t="s">
        <v>50</v>
      </c>
      <c r="C22" s="16">
        <f>SUM(C8:C21)</f>
        <v>5100468832640</v>
      </c>
      <c r="E22" s="16">
        <f>SUM(E8:E21)</f>
        <v>30527133284535</v>
      </c>
    </row>
  </sheetData>
  <mergeCells count="5">
    <mergeCell ref="A1:E1"/>
    <mergeCell ref="A2:E2"/>
    <mergeCell ref="A3:E3"/>
    <mergeCell ref="B5:E5"/>
    <mergeCell ref="C6:D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F9" sqref="F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9" t="s">
        <v>0</v>
      </c>
      <c r="B1" s="49"/>
      <c r="C1" s="49"/>
      <c r="D1" s="49"/>
      <c r="E1" s="49"/>
      <c r="F1" s="49"/>
    </row>
    <row r="2" spans="1:6" ht="21.75" customHeight="1" x14ac:dyDescent="0.2">
      <c r="A2" s="49" t="s">
        <v>355</v>
      </c>
      <c r="B2" s="49"/>
      <c r="C2" s="49"/>
      <c r="D2" s="49"/>
      <c r="E2" s="49"/>
      <c r="F2" s="49"/>
    </row>
    <row r="3" spans="1:6" ht="21.75" customHeight="1" x14ac:dyDescent="0.2">
      <c r="A3" s="49" t="s">
        <v>2</v>
      </c>
      <c r="B3" s="49"/>
      <c r="C3" s="49"/>
      <c r="D3" s="49"/>
      <c r="E3" s="49"/>
      <c r="F3" s="49"/>
    </row>
    <row r="4" spans="1:6" ht="14.45" customHeight="1" x14ac:dyDescent="0.2"/>
    <row r="5" spans="1:6" ht="29.1" customHeight="1" x14ac:dyDescent="0.2">
      <c r="A5" s="1" t="s">
        <v>448</v>
      </c>
      <c r="B5" s="60" t="s">
        <v>370</v>
      </c>
      <c r="C5" s="60"/>
      <c r="D5" s="60"/>
      <c r="E5" s="60"/>
      <c r="F5" s="60"/>
    </row>
    <row r="6" spans="1:6" ht="14.45" customHeight="1" x14ac:dyDescent="0.2">
      <c r="D6" s="2" t="s">
        <v>374</v>
      </c>
      <c r="F6" s="2" t="s">
        <v>9</v>
      </c>
    </row>
    <row r="7" spans="1:6" ht="14.45" customHeight="1" x14ac:dyDescent="0.2">
      <c r="A7" s="56" t="s">
        <v>370</v>
      </c>
      <c r="B7" s="56"/>
      <c r="D7" s="4" t="s">
        <v>352</v>
      </c>
      <c r="F7" s="4" t="s">
        <v>352</v>
      </c>
    </row>
    <row r="8" spans="1:6" ht="21.75" customHeight="1" x14ac:dyDescent="0.2">
      <c r="A8" s="51" t="s">
        <v>449</v>
      </c>
      <c r="B8" s="51"/>
      <c r="D8" s="9">
        <v>0</v>
      </c>
      <c r="F8" s="9">
        <v>11785199290</v>
      </c>
    </row>
    <row r="9" spans="1:6" ht="21.75" customHeight="1" x14ac:dyDescent="0.2">
      <c r="A9" s="53" t="s">
        <v>450</v>
      </c>
      <c r="B9" s="53"/>
      <c r="D9" s="13">
        <f>1174598564-1327</f>
        <v>1174597237</v>
      </c>
      <c r="F9" s="13">
        <v>56361357942</v>
      </c>
    </row>
    <row r="10" spans="1:6" ht="21.75" customHeight="1" x14ac:dyDescent="0.2">
      <c r="A10" s="55" t="s">
        <v>50</v>
      </c>
      <c r="B10" s="55"/>
      <c r="D10" s="16">
        <v>1174597237</v>
      </c>
      <c r="F10" s="16">
        <v>68146557232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activeCell="S25" sqref="S25"/>
    </sheetView>
  </sheetViews>
  <sheetFormatPr defaultRowHeight="12.75" x14ac:dyDescent="0.2"/>
  <cols>
    <col min="1" max="1" width="20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14.45" customHeight="1" x14ac:dyDescent="0.2"/>
    <row r="5" spans="1:19" ht="14.45" customHeight="1" x14ac:dyDescent="0.2">
      <c r="A5" s="60" t="s">
        <v>377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14.45" customHeight="1" x14ac:dyDescent="0.2">
      <c r="A6" s="56" t="s">
        <v>52</v>
      </c>
      <c r="C6" s="56" t="s">
        <v>451</v>
      </c>
      <c r="D6" s="56"/>
      <c r="E6" s="56"/>
      <c r="F6" s="56"/>
      <c r="G6" s="56"/>
      <c r="I6" s="56" t="s">
        <v>374</v>
      </c>
      <c r="J6" s="56"/>
      <c r="K6" s="56"/>
      <c r="L6" s="56"/>
      <c r="M6" s="56"/>
      <c r="O6" s="56" t="s">
        <v>375</v>
      </c>
      <c r="P6" s="56"/>
      <c r="Q6" s="56"/>
      <c r="R6" s="56"/>
      <c r="S6" s="56"/>
    </row>
    <row r="7" spans="1:19" ht="29.1" customHeight="1" x14ac:dyDescent="0.2">
      <c r="A7" s="56"/>
      <c r="C7" s="19" t="s">
        <v>452</v>
      </c>
      <c r="D7" s="3"/>
      <c r="E7" s="19" t="s">
        <v>453</v>
      </c>
      <c r="F7" s="3"/>
      <c r="G7" s="19" t="s">
        <v>454</v>
      </c>
      <c r="I7" s="19" t="s">
        <v>455</v>
      </c>
      <c r="J7" s="3"/>
      <c r="K7" s="19" t="s">
        <v>456</v>
      </c>
      <c r="L7" s="3"/>
      <c r="M7" s="19" t="s">
        <v>457</v>
      </c>
      <c r="O7" s="19" t="s">
        <v>455</v>
      </c>
      <c r="P7" s="3"/>
      <c r="Q7" s="19" t="s">
        <v>456</v>
      </c>
      <c r="R7" s="3"/>
      <c r="S7" s="19" t="s">
        <v>457</v>
      </c>
    </row>
    <row r="8" spans="1:19" ht="21.75" customHeight="1" x14ac:dyDescent="0.2">
      <c r="A8" s="5" t="s">
        <v>383</v>
      </c>
      <c r="C8" s="5" t="s">
        <v>458</v>
      </c>
      <c r="E8" s="6">
        <v>25894821</v>
      </c>
      <c r="G8" s="6">
        <v>620</v>
      </c>
      <c r="I8" s="6">
        <v>0</v>
      </c>
      <c r="K8" s="6">
        <v>0</v>
      </c>
      <c r="M8" s="6">
        <v>0</v>
      </c>
      <c r="O8" s="6">
        <v>16054789020</v>
      </c>
      <c r="Q8" s="6">
        <v>0</v>
      </c>
      <c r="S8" s="6">
        <v>16054789020</v>
      </c>
    </row>
    <row r="9" spans="1:19" ht="21.75" customHeight="1" x14ac:dyDescent="0.2">
      <c r="A9" s="8" t="s">
        <v>39</v>
      </c>
      <c r="C9" s="8" t="s">
        <v>459</v>
      </c>
      <c r="E9" s="9">
        <v>177235485</v>
      </c>
      <c r="G9" s="9">
        <v>1500</v>
      </c>
      <c r="I9" s="9">
        <v>265853227500</v>
      </c>
      <c r="K9" s="9">
        <v>0</v>
      </c>
      <c r="M9" s="9">
        <v>265853227500</v>
      </c>
      <c r="O9" s="9">
        <v>265853227500</v>
      </c>
      <c r="Q9" s="9">
        <v>0</v>
      </c>
      <c r="S9" s="9">
        <v>265853227500</v>
      </c>
    </row>
    <row r="10" spans="1:19" ht="21.75" customHeight="1" x14ac:dyDescent="0.2">
      <c r="A10" s="8" t="s">
        <v>48</v>
      </c>
      <c r="C10" s="8" t="s">
        <v>286</v>
      </c>
      <c r="E10" s="9">
        <v>4302645</v>
      </c>
      <c r="G10" s="9">
        <v>1240</v>
      </c>
      <c r="I10" s="9">
        <v>0</v>
      </c>
      <c r="K10" s="9">
        <v>0</v>
      </c>
      <c r="M10" s="9">
        <v>0</v>
      </c>
      <c r="O10" s="9">
        <v>5335279800</v>
      </c>
      <c r="Q10" s="9">
        <v>220697720</v>
      </c>
      <c r="S10" s="9">
        <v>5114582080</v>
      </c>
    </row>
    <row r="11" spans="1:19" ht="21.75" customHeight="1" x14ac:dyDescent="0.2">
      <c r="A11" s="11" t="s">
        <v>27</v>
      </c>
      <c r="C11" s="11" t="s">
        <v>460</v>
      </c>
      <c r="E11" s="13">
        <v>4049335</v>
      </c>
      <c r="G11" s="13">
        <v>11000</v>
      </c>
      <c r="I11" s="13">
        <v>0</v>
      </c>
      <c r="K11" s="13">
        <v>0</v>
      </c>
      <c r="M11" s="13">
        <v>0</v>
      </c>
      <c r="O11" s="13">
        <v>44542685000</v>
      </c>
      <c r="Q11" s="13">
        <v>0</v>
      </c>
      <c r="S11" s="13">
        <v>44542685000</v>
      </c>
    </row>
    <row r="12" spans="1:19" ht="21.75" customHeight="1" x14ac:dyDescent="0.2">
      <c r="A12" s="15" t="s">
        <v>50</v>
      </c>
      <c r="C12" s="16"/>
      <c r="E12" s="16"/>
      <c r="G12" s="16"/>
      <c r="I12" s="16">
        <v>265853227500</v>
      </c>
      <c r="K12" s="16">
        <v>0</v>
      </c>
      <c r="M12" s="16">
        <v>265853227500</v>
      </c>
      <c r="O12" s="16">
        <v>331785981320</v>
      </c>
      <c r="Q12" s="16">
        <v>220697720</v>
      </c>
      <c r="S12" s="16">
        <v>331565283600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4.45" customHeight="1" x14ac:dyDescent="0.2"/>
    <row r="5" spans="1:11" ht="14.45" customHeight="1" x14ac:dyDescent="0.2">
      <c r="A5" s="60" t="s">
        <v>400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14.45" customHeight="1" x14ac:dyDescent="0.2">
      <c r="I6" s="2" t="s">
        <v>374</v>
      </c>
      <c r="K6" s="2" t="s">
        <v>375</v>
      </c>
    </row>
    <row r="7" spans="1:11" ht="29.1" customHeight="1" x14ac:dyDescent="0.2">
      <c r="A7" s="2" t="s">
        <v>461</v>
      </c>
      <c r="C7" s="18" t="s">
        <v>462</v>
      </c>
      <c r="E7" s="18" t="s">
        <v>463</v>
      </c>
      <c r="G7" s="18" t="s">
        <v>464</v>
      </c>
      <c r="I7" s="19" t="s">
        <v>465</v>
      </c>
      <c r="K7" s="19" t="s">
        <v>465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05"/>
  <sheetViews>
    <sheetView rightToLeft="1" workbookViewId="0">
      <selection activeCell="O8" sqref="O8:O103"/>
    </sheetView>
  </sheetViews>
  <sheetFormatPr defaultRowHeight="12.75" x14ac:dyDescent="0.2"/>
  <cols>
    <col min="1" max="1" width="36.28515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6" width="1.28515625" customWidth="1"/>
    <col min="7" max="7" width="18.7109375" bestFit="1" customWidth="1"/>
    <col min="8" max="8" width="2.140625" bestFit="1" customWidth="1"/>
    <col min="9" max="9" width="18.7109375" bestFit="1" customWidth="1"/>
    <col min="10" max="10" width="0.7109375" customWidth="1"/>
    <col min="11" max="11" width="10.7109375" bestFit="1" customWidth="1"/>
    <col min="12" max="12" width="1.5703125" customWidth="1"/>
    <col min="13" max="13" width="18.7109375" bestFit="1" customWidth="1"/>
    <col min="14" max="14" width="2.140625" bestFit="1" customWidth="1"/>
    <col min="15" max="15" width="19" bestFit="1" customWidth="1"/>
    <col min="16" max="16" width="1" customWidth="1"/>
    <col min="17" max="17" width="10.7109375" bestFit="1" customWidth="1"/>
    <col min="18" max="18" width="1.85546875" customWidth="1"/>
    <col min="19" max="19" width="19" bestFit="1" customWidth="1"/>
  </cols>
  <sheetData>
    <row r="1" spans="1:19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14.45" customHeight="1" x14ac:dyDescent="0.2"/>
    <row r="5" spans="1:19" ht="14.45" customHeight="1" x14ac:dyDescent="0.2">
      <c r="A5" s="60" t="s">
        <v>466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14.45" customHeight="1" x14ac:dyDescent="0.2">
      <c r="A6" s="56" t="s">
        <v>358</v>
      </c>
      <c r="I6" s="56" t="s">
        <v>374</v>
      </c>
      <c r="J6" s="56"/>
      <c r="K6" s="56"/>
      <c r="L6" s="56"/>
      <c r="M6" s="56"/>
      <c r="O6" s="56" t="s">
        <v>375</v>
      </c>
      <c r="P6" s="56"/>
      <c r="Q6" s="56"/>
      <c r="R6" s="56"/>
      <c r="S6" s="56"/>
    </row>
    <row r="7" spans="1:19" ht="29.1" customHeight="1" x14ac:dyDescent="0.2">
      <c r="A7" s="56"/>
      <c r="C7" s="18" t="s">
        <v>467</v>
      </c>
      <c r="E7" s="65" t="s">
        <v>98</v>
      </c>
      <c r="F7" s="65"/>
      <c r="G7" s="18" t="s">
        <v>468</v>
      </c>
      <c r="I7" s="19" t="s">
        <v>469</v>
      </c>
      <c r="J7" s="3"/>
      <c r="K7" s="19" t="s">
        <v>456</v>
      </c>
      <c r="L7" s="3"/>
      <c r="M7" s="19" t="s">
        <v>470</v>
      </c>
      <c r="O7" s="19" t="s">
        <v>469</v>
      </c>
      <c r="P7" s="3"/>
      <c r="Q7" s="19" t="s">
        <v>456</v>
      </c>
      <c r="R7" s="3"/>
      <c r="S7" s="19" t="s">
        <v>470</v>
      </c>
    </row>
    <row r="8" spans="1:19" ht="21.75" customHeight="1" x14ac:dyDescent="0.2">
      <c r="A8" s="66" t="s">
        <v>121</v>
      </c>
      <c r="E8" s="67" t="s">
        <v>123</v>
      </c>
      <c r="F8" s="68"/>
      <c r="G8" s="69">
        <v>23</v>
      </c>
      <c r="I8" s="70">
        <v>374910735280</v>
      </c>
      <c r="J8" s="68"/>
      <c r="K8" s="70">
        <v>0</v>
      </c>
      <c r="L8" s="68"/>
      <c r="M8" s="70">
        <f>I8-K8</f>
        <v>374910735280</v>
      </c>
      <c r="N8" s="68"/>
      <c r="O8" s="70">
        <v>2542982168925</v>
      </c>
      <c r="P8" s="68"/>
      <c r="Q8" s="70">
        <v>0</v>
      </c>
      <c r="R8" s="68"/>
      <c r="S8" s="70">
        <f>O8-Q8</f>
        <v>2542982168925</v>
      </c>
    </row>
    <row r="9" spans="1:19" ht="21.75" customHeight="1" x14ac:dyDescent="0.2">
      <c r="A9" s="72" t="s">
        <v>432</v>
      </c>
      <c r="E9" s="73" t="s">
        <v>487</v>
      </c>
      <c r="F9" s="68"/>
      <c r="G9" s="41">
        <v>18</v>
      </c>
      <c r="I9" s="71">
        <v>83014661573</v>
      </c>
      <c r="J9" s="68"/>
      <c r="K9" s="71">
        <v>0</v>
      </c>
      <c r="L9" s="68"/>
      <c r="M9" s="71">
        <f>I9-K9</f>
        <v>83014661573</v>
      </c>
      <c r="N9" s="68"/>
      <c r="O9" s="71">
        <v>254769133793</v>
      </c>
      <c r="P9" s="68"/>
      <c r="Q9" s="71">
        <v>0</v>
      </c>
      <c r="R9" s="68"/>
      <c r="S9" s="71">
        <f>O9-Q9</f>
        <v>254769133793</v>
      </c>
    </row>
    <row r="10" spans="1:19" ht="21.75" customHeight="1" x14ac:dyDescent="0.2">
      <c r="A10" s="72" t="s">
        <v>124</v>
      </c>
      <c r="E10" s="73" t="s">
        <v>125</v>
      </c>
      <c r="F10" s="68"/>
      <c r="G10" s="41">
        <v>23</v>
      </c>
      <c r="I10" s="71">
        <v>66409934545</v>
      </c>
      <c r="J10" s="68"/>
      <c r="K10" s="71">
        <v>0</v>
      </c>
      <c r="L10" s="68"/>
      <c r="M10" s="71">
        <f t="shared" ref="M10:M73" si="0">I10-K10</f>
        <v>66409934545</v>
      </c>
      <c r="N10" s="68"/>
      <c r="O10" s="71">
        <v>406468244656</v>
      </c>
      <c r="P10" s="68"/>
      <c r="Q10" s="71">
        <v>0</v>
      </c>
      <c r="R10" s="68"/>
      <c r="S10" s="71">
        <f>O10-Q10</f>
        <v>406468244656</v>
      </c>
    </row>
    <row r="11" spans="1:19" ht="21.75" customHeight="1" x14ac:dyDescent="0.2">
      <c r="A11" s="72" t="s">
        <v>409</v>
      </c>
      <c r="E11" s="73" t="s">
        <v>490</v>
      </c>
      <c r="F11" s="68"/>
      <c r="G11" s="41">
        <v>18</v>
      </c>
      <c r="I11" s="71">
        <v>0</v>
      </c>
      <c r="J11" s="68"/>
      <c r="K11" s="71">
        <v>0</v>
      </c>
      <c r="L11" s="68"/>
      <c r="M11" s="71">
        <f t="shared" si="0"/>
        <v>0</v>
      </c>
      <c r="N11" s="68"/>
      <c r="O11" s="71">
        <v>577684919376</v>
      </c>
      <c r="P11" s="68"/>
      <c r="Q11" s="71">
        <v>0</v>
      </c>
      <c r="R11" s="68"/>
      <c r="S11" s="71">
        <f>O11-Q11</f>
        <v>577684919376</v>
      </c>
    </row>
    <row r="12" spans="1:19" ht="21.75" customHeight="1" x14ac:dyDescent="0.2">
      <c r="A12" s="72" t="s">
        <v>433</v>
      </c>
      <c r="E12" s="73" t="s">
        <v>489</v>
      </c>
      <c r="F12" s="68"/>
      <c r="G12" s="41">
        <v>18</v>
      </c>
      <c r="I12" s="71">
        <v>0</v>
      </c>
      <c r="J12" s="68"/>
      <c r="K12" s="71">
        <v>0</v>
      </c>
      <c r="L12" s="68"/>
      <c r="M12" s="71">
        <f t="shared" si="0"/>
        <v>0</v>
      </c>
      <c r="N12" s="68"/>
      <c r="O12" s="71">
        <v>70895095181</v>
      </c>
      <c r="P12" s="68"/>
      <c r="Q12" s="71">
        <v>0</v>
      </c>
      <c r="R12" s="68"/>
      <c r="S12" s="71">
        <f>O12-Q12</f>
        <v>70895095181</v>
      </c>
    </row>
    <row r="13" spans="1:19" ht="21.75" customHeight="1" x14ac:dyDescent="0.2">
      <c r="A13" s="72" t="s">
        <v>416</v>
      </c>
      <c r="E13" s="73" t="s">
        <v>485</v>
      </c>
      <c r="F13" s="68"/>
      <c r="G13" s="41">
        <v>18</v>
      </c>
      <c r="I13" s="71">
        <v>0</v>
      </c>
      <c r="J13" s="68"/>
      <c r="K13" s="71">
        <v>0</v>
      </c>
      <c r="L13" s="68"/>
      <c r="M13" s="71">
        <f t="shared" si="0"/>
        <v>0</v>
      </c>
      <c r="N13" s="68"/>
      <c r="O13" s="71">
        <v>187454448418</v>
      </c>
      <c r="P13" s="68"/>
      <c r="Q13" s="71">
        <v>0</v>
      </c>
      <c r="R13" s="68"/>
      <c r="S13" s="71">
        <f>O13-Q13</f>
        <v>187454448418</v>
      </c>
    </row>
    <row r="14" spans="1:19" ht="21.75" customHeight="1" x14ac:dyDescent="0.2">
      <c r="A14" s="72" t="s">
        <v>417</v>
      </c>
      <c r="E14" s="73" t="s">
        <v>484</v>
      </c>
      <c r="F14" s="68"/>
      <c r="G14" s="41">
        <v>18</v>
      </c>
      <c r="I14" s="71">
        <v>0</v>
      </c>
      <c r="J14" s="68"/>
      <c r="K14" s="71">
        <v>0</v>
      </c>
      <c r="L14" s="68"/>
      <c r="M14" s="71">
        <f t="shared" si="0"/>
        <v>0</v>
      </c>
      <c r="N14" s="68"/>
      <c r="O14" s="71">
        <v>541262136403</v>
      </c>
      <c r="P14" s="68"/>
      <c r="Q14" s="71">
        <v>0</v>
      </c>
      <c r="R14" s="68"/>
      <c r="S14" s="71">
        <f>O14-Q14</f>
        <v>541262136403</v>
      </c>
    </row>
    <row r="15" spans="1:19" ht="21.75" customHeight="1" x14ac:dyDescent="0.2">
      <c r="A15" s="72" t="s">
        <v>126</v>
      </c>
      <c r="E15" s="73" t="s">
        <v>128</v>
      </c>
      <c r="F15" s="68"/>
      <c r="G15" s="41">
        <v>26</v>
      </c>
      <c r="I15" s="71">
        <v>109882414950</v>
      </c>
      <c r="J15" s="68"/>
      <c r="K15" s="71">
        <v>0</v>
      </c>
      <c r="L15" s="68"/>
      <c r="M15" s="71">
        <f t="shared" si="0"/>
        <v>109882414950</v>
      </c>
      <c r="N15" s="68"/>
      <c r="O15" s="71">
        <v>738439185558</v>
      </c>
      <c r="P15" s="68"/>
      <c r="Q15" s="71">
        <v>0</v>
      </c>
      <c r="R15" s="68"/>
      <c r="S15" s="71">
        <f>O15-Q15</f>
        <v>738439185558</v>
      </c>
    </row>
    <row r="16" spans="1:19" ht="21.75" customHeight="1" x14ac:dyDescent="0.2">
      <c r="A16" s="72" t="s">
        <v>321</v>
      </c>
      <c r="E16" s="73" t="s">
        <v>312</v>
      </c>
      <c r="F16" s="68"/>
      <c r="G16" s="41">
        <v>23</v>
      </c>
      <c r="I16" s="71">
        <v>93239561427</v>
      </c>
      <c r="J16" s="68"/>
      <c r="K16" s="71">
        <v>0</v>
      </c>
      <c r="L16" s="68"/>
      <c r="M16" s="71">
        <f t="shared" si="0"/>
        <v>93239561427</v>
      </c>
      <c r="N16" s="68"/>
      <c r="O16" s="71">
        <v>669577969385</v>
      </c>
      <c r="P16" s="68"/>
      <c r="Q16" s="71">
        <v>0</v>
      </c>
      <c r="R16" s="68"/>
      <c r="S16" s="71">
        <f>O16-Q16</f>
        <v>669577969385</v>
      </c>
    </row>
    <row r="17" spans="1:19" ht="21.75" customHeight="1" x14ac:dyDescent="0.2">
      <c r="A17" s="72" t="s">
        <v>320</v>
      </c>
      <c r="E17" s="73" t="s">
        <v>312</v>
      </c>
      <c r="F17" s="68"/>
      <c r="G17" s="41">
        <v>23</v>
      </c>
      <c r="I17" s="71">
        <v>454538245674</v>
      </c>
      <c r="J17" s="68"/>
      <c r="K17" s="71">
        <v>0</v>
      </c>
      <c r="L17" s="68"/>
      <c r="M17" s="71">
        <f t="shared" si="0"/>
        <v>454538245674</v>
      </c>
      <c r="N17" s="68"/>
      <c r="O17" s="71">
        <v>3218366515224</v>
      </c>
      <c r="P17" s="68"/>
      <c r="Q17" s="71">
        <v>0</v>
      </c>
      <c r="R17" s="68"/>
      <c r="S17" s="71">
        <f>O17-Q17</f>
        <v>3218366515224</v>
      </c>
    </row>
    <row r="18" spans="1:19" ht="21.75" customHeight="1" x14ac:dyDescent="0.2">
      <c r="A18" s="72" t="s">
        <v>318</v>
      </c>
      <c r="E18" s="73" t="s">
        <v>312</v>
      </c>
      <c r="F18" s="68"/>
      <c r="G18" s="41">
        <v>23</v>
      </c>
      <c r="I18" s="71">
        <v>123253897894</v>
      </c>
      <c r="J18" s="68"/>
      <c r="K18" s="71">
        <v>0</v>
      </c>
      <c r="L18" s="68"/>
      <c r="M18" s="71">
        <f t="shared" si="0"/>
        <v>123253897894</v>
      </c>
      <c r="N18" s="68"/>
      <c r="O18" s="71">
        <v>1645677277448</v>
      </c>
      <c r="P18" s="68"/>
      <c r="Q18" s="71">
        <v>0</v>
      </c>
      <c r="R18" s="68"/>
      <c r="S18" s="71">
        <f>O18-Q18</f>
        <v>1645677277448</v>
      </c>
    </row>
    <row r="19" spans="1:19" ht="21.75" customHeight="1" x14ac:dyDescent="0.2">
      <c r="A19" s="72" t="s">
        <v>100</v>
      </c>
      <c r="E19" s="73" t="s">
        <v>103</v>
      </c>
      <c r="F19" s="68"/>
      <c r="G19" s="41">
        <v>0</v>
      </c>
      <c r="I19" s="71">
        <v>29389315082</v>
      </c>
      <c r="J19" s="68"/>
      <c r="K19" s="71">
        <v>0</v>
      </c>
      <c r="L19" s="68"/>
      <c r="M19" s="71">
        <f t="shared" si="0"/>
        <v>29389315082</v>
      </c>
      <c r="N19" s="68"/>
      <c r="O19" s="71">
        <v>181403013782</v>
      </c>
      <c r="P19" s="68"/>
      <c r="Q19" s="71">
        <v>0</v>
      </c>
      <c r="R19" s="68"/>
      <c r="S19" s="71">
        <f>O19-Q19</f>
        <v>181403013782</v>
      </c>
    </row>
    <row r="20" spans="1:19" ht="21.75" customHeight="1" x14ac:dyDescent="0.2">
      <c r="A20" s="72" t="s">
        <v>104</v>
      </c>
      <c r="E20" s="73" t="s">
        <v>105</v>
      </c>
      <c r="F20" s="68"/>
      <c r="G20" s="41">
        <v>0</v>
      </c>
      <c r="I20" s="71">
        <v>13656219161</v>
      </c>
      <c r="J20" s="68"/>
      <c r="K20" s="71">
        <v>0</v>
      </c>
      <c r="L20" s="68"/>
      <c r="M20" s="71">
        <f t="shared" si="0"/>
        <v>13656219161</v>
      </c>
      <c r="N20" s="68"/>
      <c r="O20" s="71">
        <v>84291835511</v>
      </c>
      <c r="P20" s="68"/>
      <c r="Q20" s="71">
        <v>0</v>
      </c>
      <c r="R20" s="68"/>
      <c r="S20" s="71">
        <f>O20-Q20</f>
        <v>84291835511</v>
      </c>
    </row>
    <row r="21" spans="1:19" ht="21.75" customHeight="1" x14ac:dyDescent="0.2">
      <c r="A21" s="72" t="s">
        <v>539</v>
      </c>
      <c r="E21" s="73" t="s">
        <v>108</v>
      </c>
      <c r="F21" s="68"/>
      <c r="G21" s="41">
        <v>0</v>
      </c>
      <c r="I21" s="71">
        <v>102953916044</v>
      </c>
      <c r="J21" s="68"/>
      <c r="K21" s="71">
        <v>0</v>
      </c>
      <c r="L21" s="68"/>
      <c r="M21" s="71">
        <f t="shared" si="0"/>
        <v>102953916044</v>
      </c>
      <c r="N21" s="68"/>
      <c r="O21" s="71">
        <v>635474171444</v>
      </c>
      <c r="P21" s="68"/>
      <c r="Q21" s="71">
        <v>0</v>
      </c>
      <c r="R21" s="68"/>
      <c r="S21" s="71">
        <f>O21-Q21</f>
        <v>635474171444</v>
      </c>
    </row>
    <row r="22" spans="1:19" ht="21.75" customHeight="1" x14ac:dyDescent="0.2">
      <c r="A22" s="72" t="s">
        <v>109</v>
      </c>
      <c r="E22" s="73" t="s">
        <v>111</v>
      </c>
      <c r="F22" s="68"/>
      <c r="G22" s="41">
        <v>0</v>
      </c>
      <c r="I22" s="71">
        <v>69290560865</v>
      </c>
      <c r="J22" s="68"/>
      <c r="K22" s="71">
        <v>0</v>
      </c>
      <c r="L22" s="68"/>
      <c r="M22" s="71">
        <f t="shared" si="0"/>
        <v>69290560865</v>
      </c>
      <c r="N22" s="68"/>
      <c r="O22" s="71">
        <v>427690013615</v>
      </c>
      <c r="P22" s="68"/>
      <c r="Q22" s="71">
        <v>0</v>
      </c>
      <c r="R22" s="68"/>
      <c r="S22" s="71">
        <f>O22-Q22</f>
        <v>427690013615</v>
      </c>
    </row>
    <row r="23" spans="1:19" ht="21.75" customHeight="1" x14ac:dyDescent="0.2">
      <c r="A23" s="72" t="s">
        <v>112</v>
      </c>
      <c r="E23" s="73" t="s">
        <v>114</v>
      </c>
      <c r="F23" s="68"/>
      <c r="G23" s="41">
        <v>0</v>
      </c>
      <c r="I23" s="71">
        <v>37468516395</v>
      </c>
      <c r="J23" s="68"/>
      <c r="K23" s="71">
        <v>0</v>
      </c>
      <c r="L23" s="68"/>
      <c r="M23" s="71">
        <f t="shared" si="0"/>
        <v>37468516395</v>
      </c>
      <c r="N23" s="68"/>
      <c r="O23" s="71">
        <v>661943788095</v>
      </c>
      <c r="P23" s="68"/>
      <c r="Q23" s="71">
        <v>0</v>
      </c>
      <c r="R23" s="68"/>
      <c r="S23" s="71">
        <f>O23-Q23</f>
        <v>661943788095</v>
      </c>
    </row>
    <row r="24" spans="1:19" ht="21.75" customHeight="1" x14ac:dyDescent="0.2">
      <c r="A24" s="72" t="s">
        <v>115</v>
      </c>
      <c r="E24" s="73" t="s">
        <v>117</v>
      </c>
      <c r="F24" s="68"/>
      <c r="G24" s="41">
        <v>0</v>
      </c>
      <c r="I24" s="71">
        <v>4383720939</v>
      </c>
      <c r="J24" s="68"/>
      <c r="K24" s="71">
        <v>0</v>
      </c>
      <c r="L24" s="68"/>
      <c r="M24" s="71">
        <f t="shared" si="0"/>
        <v>4383720939</v>
      </c>
      <c r="N24" s="68"/>
      <c r="O24" s="71">
        <v>27058139589</v>
      </c>
      <c r="P24" s="68"/>
      <c r="Q24" s="71">
        <v>0</v>
      </c>
      <c r="R24" s="68"/>
      <c r="S24" s="71">
        <f>O24-Q24</f>
        <v>27058139589</v>
      </c>
    </row>
    <row r="25" spans="1:19" ht="21.75" customHeight="1" x14ac:dyDescent="0.2">
      <c r="A25" s="72" t="s">
        <v>118</v>
      </c>
      <c r="E25" s="73" t="s">
        <v>120</v>
      </c>
      <c r="F25" s="68"/>
      <c r="G25" s="41">
        <v>0</v>
      </c>
      <c r="I25" s="71">
        <v>42089617480</v>
      </c>
      <c r="J25" s="68"/>
      <c r="K25" s="71">
        <v>0</v>
      </c>
      <c r="L25" s="68"/>
      <c r="M25" s="71">
        <f t="shared" si="0"/>
        <v>42089617480</v>
      </c>
      <c r="N25" s="68"/>
      <c r="O25" s="71">
        <v>259794535480</v>
      </c>
      <c r="P25" s="68"/>
      <c r="Q25" s="71">
        <v>0</v>
      </c>
      <c r="R25" s="68"/>
      <c r="S25" s="71">
        <f>O25-Q25</f>
        <v>259794535480</v>
      </c>
    </row>
    <row r="26" spans="1:19" ht="21.75" customHeight="1" x14ac:dyDescent="0.2">
      <c r="A26" s="72" t="s">
        <v>149</v>
      </c>
      <c r="E26" s="73" t="s">
        <v>151</v>
      </c>
      <c r="F26" s="68"/>
      <c r="G26" s="41">
        <v>23</v>
      </c>
      <c r="I26" s="71">
        <v>53775052148</v>
      </c>
      <c r="J26" s="68"/>
      <c r="K26" s="71">
        <v>0</v>
      </c>
      <c r="L26" s="68"/>
      <c r="M26" s="71">
        <f t="shared" si="0"/>
        <v>53775052148</v>
      </c>
      <c r="N26" s="68"/>
      <c r="O26" s="71">
        <v>337687094482</v>
      </c>
      <c r="P26" s="68"/>
      <c r="Q26" s="71">
        <v>0</v>
      </c>
      <c r="R26" s="68"/>
      <c r="S26" s="71">
        <f>O26-Q26</f>
        <v>337687094482</v>
      </c>
    </row>
    <row r="27" spans="1:19" ht="21.75" customHeight="1" x14ac:dyDescent="0.2">
      <c r="A27" s="72" t="s">
        <v>152</v>
      </c>
      <c r="E27" s="73" t="s">
        <v>154</v>
      </c>
      <c r="F27" s="68"/>
      <c r="G27" s="41">
        <v>18</v>
      </c>
      <c r="I27" s="71">
        <v>24258535182</v>
      </c>
      <c r="J27" s="68"/>
      <c r="K27" s="71">
        <v>0</v>
      </c>
      <c r="L27" s="68"/>
      <c r="M27" s="71">
        <f t="shared" si="0"/>
        <v>24258535182</v>
      </c>
      <c r="N27" s="68"/>
      <c r="O27" s="71">
        <v>93343179999</v>
      </c>
      <c r="P27" s="68"/>
      <c r="Q27" s="71">
        <v>0</v>
      </c>
      <c r="R27" s="68"/>
      <c r="S27" s="71">
        <f>O27-Q27</f>
        <v>93343179999</v>
      </c>
    </row>
    <row r="28" spans="1:19" ht="21.75" customHeight="1" x14ac:dyDescent="0.2">
      <c r="A28" s="72" t="s">
        <v>155</v>
      </c>
      <c r="E28" s="73" t="s">
        <v>157</v>
      </c>
      <c r="F28" s="68"/>
      <c r="G28" s="41">
        <v>18</v>
      </c>
      <c r="I28" s="71">
        <v>26562586719</v>
      </c>
      <c r="J28" s="68"/>
      <c r="K28" s="71">
        <v>0</v>
      </c>
      <c r="L28" s="68"/>
      <c r="M28" s="71">
        <f t="shared" si="0"/>
        <v>26562586719</v>
      </c>
      <c r="N28" s="68"/>
      <c r="O28" s="71">
        <v>232728634877</v>
      </c>
      <c r="P28" s="68"/>
      <c r="Q28" s="71">
        <v>0</v>
      </c>
      <c r="R28" s="68"/>
      <c r="S28" s="71">
        <f>O28-Q28</f>
        <v>232728634877</v>
      </c>
    </row>
    <row r="29" spans="1:19" ht="21.75" customHeight="1" x14ac:dyDescent="0.2">
      <c r="A29" s="72" t="s">
        <v>158</v>
      </c>
      <c r="E29" s="73" t="s">
        <v>160</v>
      </c>
      <c r="F29" s="68"/>
      <c r="G29" s="41">
        <v>23</v>
      </c>
      <c r="I29" s="71">
        <v>182902797909</v>
      </c>
      <c r="J29" s="68"/>
      <c r="K29" s="71">
        <v>0</v>
      </c>
      <c r="L29" s="68"/>
      <c r="M29" s="71">
        <f t="shared" si="0"/>
        <v>182902797909</v>
      </c>
      <c r="N29" s="68"/>
      <c r="O29" s="71">
        <v>1249587658170</v>
      </c>
      <c r="P29" s="68"/>
      <c r="Q29" s="71">
        <v>0</v>
      </c>
      <c r="R29" s="68"/>
      <c r="S29" s="71">
        <f>O29-Q29</f>
        <v>1249587658170</v>
      </c>
    </row>
    <row r="30" spans="1:19" ht="21.75" customHeight="1" x14ac:dyDescent="0.2">
      <c r="A30" s="72" t="s">
        <v>161</v>
      </c>
      <c r="E30" s="73" t="s">
        <v>163</v>
      </c>
      <c r="F30" s="68"/>
      <c r="G30" s="41">
        <v>23</v>
      </c>
      <c r="I30" s="71">
        <v>113082147122</v>
      </c>
      <c r="J30" s="68"/>
      <c r="K30" s="71">
        <v>0</v>
      </c>
      <c r="L30" s="68"/>
      <c r="M30" s="71">
        <f t="shared" si="0"/>
        <v>113082147122</v>
      </c>
      <c r="N30" s="68"/>
      <c r="O30" s="71">
        <v>698058054510</v>
      </c>
      <c r="P30" s="68"/>
      <c r="Q30" s="71">
        <v>0</v>
      </c>
      <c r="R30" s="68"/>
      <c r="S30" s="71">
        <f>O30-Q30</f>
        <v>698058054510</v>
      </c>
    </row>
    <row r="31" spans="1:19" ht="21.75" customHeight="1" x14ac:dyDescent="0.2">
      <c r="A31" s="72" t="s">
        <v>164</v>
      </c>
      <c r="E31" s="73" t="s">
        <v>163</v>
      </c>
      <c r="F31" s="68"/>
      <c r="G31" s="41">
        <v>23</v>
      </c>
      <c r="I31" s="71">
        <v>59176208222</v>
      </c>
      <c r="J31" s="68"/>
      <c r="K31" s="71">
        <v>0</v>
      </c>
      <c r="L31" s="68"/>
      <c r="M31" s="71">
        <f t="shared" si="0"/>
        <v>59176208222</v>
      </c>
      <c r="N31" s="68"/>
      <c r="O31" s="71">
        <v>365716604322</v>
      </c>
      <c r="P31" s="68"/>
      <c r="Q31" s="71">
        <v>0</v>
      </c>
      <c r="R31" s="68"/>
      <c r="S31" s="71">
        <f>O31-Q31</f>
        <v>365716604322</v>
      </c>
    </row>
    <row r="32" spans="1:19" ht="21.75" customHeight="1" x14ac:dyDescent="0.2">
      <c r="A32" s="72" t="s">
        <v>165</v>
      </c>
      <c r="E32" s="73" t="s">
        <v>167</v>
      </c>
      <c r="F32" s="68"/>
      <c r="G32" s="41">
        <v>23</v>
      </c>
      <c r="I32" s="71">
        <v>26541295058</v>
      </c>
      <c r="J32" s="68"/>
      <c r="K32" s="71">
        <v>0</v>
      </c>
      <c r="L32" s="68"/>
      <c r="M32" s="71">
        <f t="shared" si="0"/>
        <v>26541295058</v>
      </c>
      <c r="N32" s="68"/>
      <c r="O32" s="71">
        <v>168773953429</v>
      </c>
      <c r="P32" s="68"/>
      <c r="Q32" s="71">
        <v>0</v>
      </c>
      <c r="R32" s="68"/>
      <c r="S32" s="71">
        <f>O32-Q32</f>
        <v>168773953429</v>
      </c>
    </row>
    <row r="33" spans="1:19" ht="21.75" customHeight="1" x14ac:dyDescent="0.2">
      <c r="A33" s="72" t="s">
        <v>168</v>
      </c>
      <c r="E33" s="73" t="s">
        <v>170</v>
      </c>
      <c r="F33" s="68"/>
      <c r="G33" s="41">
        <v>21</v>
      </c>
      <c r="I33" s="71">
        <v>161870599750</v>
      </c>
      <c r="J33" s="68"/>
      <c r="K33" s="71">
        <v>0</v>
      </c>
      <c r="L33" s="68"/>
      <c r="M33" s="71">
        <f t="shared" si="0"/>
        <v>161870599750</v>
      </c>
      <c r="N33" s="68"/>
      <c r="O33" s="71">
        <v>976239929981</v>
      </c>
      <c r="P33" s="68"/>
      <c r="Q33" s="71">
        <v>0</v>
      </c>
      <c r="R33" s="68"/>
      <c r="S33" s="71">
        <f>O33-Q33</f>
        <v>976239929981</v>
      </c>
    </row>
    <row r="34" spans="1:19" ht="21.75" customHeight="1" x14ac:dyDescent="0.2">
      <c r="A34" s="72" t="s">
        <v>171</v>
      </c>
      <c r="E34" s="73" t="s">
        <v>173</v>
      </c>
      <c r="F34" s="68"/>
      <c r="G34" s="41">
        <v>18.5</v>
      </c>
      <c r="I34" s="71">
        <v>200478049657</v>
      </c>
      <c r="J34" s="68"/>
      <c r="K34" s="71">
        <v>0</v>
      </c>
      <c r="L34" s="68"/>
      <c r="M34" s="71">
        <f t="shared" si="0"/>
        <v>200478049657</v>
      </c>
      <c r="N34" s="68"/>
      <c r="O34" s="71">
        <v>1248951888269</v>
      </c>
      <c r="P34" s="68"/>
      <c r="Q34" s="71">
        <v>0</v>
      </c>
      <c r="R34" s="68"/>
      <c r="S34" s="71">
        <f>O34-Q34</f>
        <v>1248951888269</v>
      </c>
    </row>
    <row r="35" spans="1:19" ht="21.75" customHeight="1" x14ac:dyDescent="0.2">
      <c r="A35" s="72" t="s">
        <v>174</v>
      </c>
      <c r="E35" s="73" t="s">
        <v>176</v>
      </c>
      <c r="F35" s="68"/>
      <c r="G35" s="41">
        <v>18</v>
      </c>
      <c r="I35" s="71">
        <v>101492637400</v>
      </c>
      <c r="J35" s="68"/>
      <c r="K35" s="71">
        <v>0</v>
      </c>
      <c r="L35" s="68"/>
      <c r="M35" s="71">
        <f t="shared" si="0"/>
        <v>101492637400</v>
      </c>
      <c r="N35" s="68"/>
      <c r="O35" s="71">
        <v>733078371521</v>
      </c>
      <c r="P35" s="68"/>
      <c r="Q35" s="71">
        <v>0</v>
      </c>
      <c r="R35" s="68"/>
      <c r="S35" s="71">
        <f>O35-Q35</f>
        <v>733078371521</v>
      </c>
    </row>
    <row r="36" spans="1:19" ht="21.75" customHeight="1" x14ac:dyDescent="0.2">
      <c r="A36" s="72" t="s">
        <v>177</v>
      </c>
      <c r="E36" s="73" t="s">
        <v>179</v>
      </c>
      <c r="F36" s="68"/>
      <c r="G36" s="41">
        <v>18</v>
      </c>
      <c r="I36" s="71">
        <v>35850668957</v>
      </c>
      <c r="J36" s="68"/>
      <c r="K36" s="71">
        <v>0</v>
      </c>
      <c r="L36" s="68"/>
      <c r="M36" s="71">
        <f t="shared" si="0"/>
        <v>35850668957</v>
      </c>
      <c r="N36" s="68"/>
      <c r="O36" s="71">
        <v>124250919768</v>
      </c>
      <c r="P36" s="68"/>
      <c r="Q36" s="71">
        <v>0</v>
      </c>
      <c r="R36" s="68"/>
      <c r="S36" s="71">
        <f>O36-Q36</f>
        <v>124250919768</v>
      </c>
    </row>
    <row r="37" spans="1:19" ht="21.75" customHeight="1" x14ac:dyDescent="0.2">
      <c r="A37" s="72" t="s">
        <v>180</v>
      </c>
      <c r="E37" s="73" t="s">
        <v>182</v>
      </c>
      <c r="F37" s="68"/>
      <c r="G37" s="41">
        <v>23</v>
      </c>
      <c r="I37" s="71">
        <v>37981872179</v>
      </c>
      <c r="J37" s="68"/>
      <c r="K37" s="71">
        <v>0</v>
      </c>
      <c r="L37" s="68"/>
      <c r="M37" s="71">
        <f t="shared" si="0"/>
        <v>37981872179</v>
      </c>
      <c r="N37" s="68"/>
      <c r="O37" s="71">
        <v>239009951086</v>
      </c>
      <c r="P37" s="68"/>
      <c r="Q37" s="71">
        <v>0</v>
      </c>
      <c r="R37" s="68"/>
      <c r="S37" s="71">
        <f>O37-Q37</f>
        <v>239009951086</v>
      </c>
    </row>
    <row r="38" spans="1:19" ht="21.75" customHeight="1" x14ac:dyDescent="0.2">
      <c r="A38" s="72" t="s">
        <v>183</v>
      </c>
      <c r="E38" s="73" t="s">
        <v>185</v>
      </c>
      <c r="F38" s="68"/>
      <c r="G38" s="41">
        <v>18</v>
      </c>
      <c r="I38" s="71">
        <v>84982191487</v>
      </c>
      <c r="J38" s="68"/>
      <c r="K38" s="71">
        <v>0</v>
      </c>
      <c r="L38" s="68"/>
      <c r="M38" s="71">
        <f t="shared" si="0"/>
        <v>84982191487</v>
      </c>
      <c r="N38" s="68"/>
      <c r="O38" s="71">
        <v>599327621644</v>
      </c>
      <c r="P38" s="68"/>
      <c r="Q38" s="71">
        <v>0</v>
      </c>
      <c r="R38" s="68"/>
      <c r="S38" s="71">
        <f>O38-Q38</f>
        <v>599327621644</v>
      </c>
    </row>
    <row r="39" spans="1:19" ht="21.75" customHeight="1" x14ac:dyDescent="0.2">
      <c r="A39" s="72" t="s">
        <v>186</v>
      </c>
      <c r="E39" s="73" t="s">
        <v>188</v>
      </c>
      <c r="F39" s="68"/>
      <c r="G39" s="41">
        <v>23</v>
      </c>
      <c r="I39" s="71">
        <v>35662717140</v>
      </c>
      <c r="J39" s="68"/>
      <c r="K39" s="71">
        <v>0</v>
      </c>
      <c r="L39" s="68"/>
      <c r="M39" s="71">
        <f t="shared" si="0"/>
        <v>35662717140</v>
      </c>
      <c r="N39" s="68"/>
      <c r="O39" s="71">
        <v>234877771886</v>
      </c>
      <c r="P39" s="68"/>
      <c r="Q39" s="71">
        <v>0</v>
      </c>
      <c r="R39" s="68"/>
      <c r="S39" s="71">
        <f>O39-Q39</f>
        <v>234877771886</v>
      </c>
    </row>
    <row r="40" spans="1:19" ht="21.75" customHeight="1" x14ac:dyDescent="0.2">
      <c r="A40" s="72" t="s">
        <v>189</v>
      </c>
      <c r="E40" s="73" t="s">
        <v>191</v>
      </c>
      <c r="F40" s="68"/>
      <c r="G40" s="41">
        <v>23</v>
      </c>
      <c r="I40" s="71">
        <v>233278311838</v>
      </c>
      <c r="J40" s="68"/>
      <c r="K40" s="71">
        <v>0</v>
      </c>
      <c r="L40" s="68"/>
      <c r="M40" s="71">
        <f t="shared" si="0"/>
        <v>233278311838</v>
      </c>
      <c r="N40" s="68"/>
      <c r="O40" s="71">
        <v>1583559965027</v>
      </c>
      <c r="P40" s="68"/>
      <c r="Q40" s="71">
        <v>0</v>
      </c>
      <c r="R40" s="68"/>
      <c r="S40" s="71">
        <f>O40-Q40</f>
        <v>1583559965027</v>
      </c>
    </row>
    <row r="41" spans="1:19" ht="21.75" customHeight="1" x14ac:dyDescent="0.2">
      <c r="A41" s="72" t="s">
        <v>192</v>
      </c>
      <c r="E41" s="73" t="s">
        <v>194</v>
      </c>
      <c r="F41" s="68"/>
      <c r="G41" s="41">
        <v>23</v>
      </c>
      <c r="I41" s="71">
        <v>80052850209</v>
      </c>
      <c r="J41" s="68"/>
      <c r="K41" s="71">
        <v>0</v>
      </c>
      <c r="L41" s="68"/>
      <c r="M41" s="71">
        <f t="shared" si="0"/>
        <v>80052850209</v>
      </c>
      <c r="N41" s="68"/>
      <c r="O41" s="71">
        <v>684332121149</v>
      </c>
      <c r="P41" s="68"/>
      <c r="Q41" s="71">
        <v>0</v>
      </c>
      <c r="R41" s="68"/>
      <c r="S41" s="71">
        <f>O41-Q41</f>
        <v>684332121149</v>
      </c>
    </row>
    <row r="42" spans="1:19" ht="21.75" customHeight="1" x14ac:dyDescent="0.2">
      <c r="A42" s="72" t="s">
        <v>419</v>
      </c>
      <c r="E42" s="73" t="s">
        <v>170</v>
      </c>
      <c r="F42" s="68"/>
      <c r="G42" s="41">
        <v>18</v>
      </c>
      <c r="I42" s="71">
        <v>0</v>
      </c>
      <c r="J42" s="68"/>
      <c r="K42" s="71">
        <v>0</v>
      </c>
      <c r="L42" s="68"/>
      <c r="M42" s="71">
        <f t="shared" si="0"/>
        <v>0</v>
      </c>
      <c r="N42" s="68"/>
      <c r="O42" s="71">
        <v>269921358044</v>
      </c>
      <c r="P42" s="68"/>
      <c r="Q42" s="71">
        <v>0</v>
      </c>
      <c r="R42" s="68"/>
      <c r="S42" s="71">
        <f>O42-Q42</f>
        <v>269921358044</v>
      </c>
    </row>
    <row r="43" spans="1:19" ht="21.75" customHeight="1" x14ac:dyDescent="0.2">
      <c r="A43" s="72" t="s">
        <v>195</v>
      </c>
      <c r="E43" s="73" t="s">
        <v>197</v>
      </c>
      <c r="F43" s="68"/>
      <c r="G43" s="41">
        <v>18</v>
      </c>
      <c r="I43" s="71">
        <v>42673697400</v>
      </c>
      <c r="J43" s="68"/>
      <c r="K43" s="71">
        <v>0</v>
      </c>
      <c r="L43" s="68"/>
      <c r="M43" s="71">
        <f t="shared" si="0"/>
        <v>42673697400</v>
      </c>
      <c r="N43" s="68"/>
      <c r="O43" s="71">
        <v>280160703516</v>
      </c>
      <c r="P43" s="68"/>
      <c r="Q43" s="71">
        <v>0</v>
      </c>
      <c r="R43" s="68"/>
      <c r="S43" s="71">
        <f>O43-Q43</f>
        <v>280160703516</v>
      </c>
    </row>
    <row r="44" spans="1:19" ht="21.75" customHeight="1" x14ac:dyDescent="0.2">
      <c r="A44" s="72" t="s">
        <v>434</v>
      </c>
      <c r="E44" s="73" t="s">
        <v>491</v>
      </c>
      <c r="F44" s="68"/>
      <c r="G44" s="41">
        <v>18</v>
      </c>
      <c r="I44" s="71">
        <v>0</v>
      </c>
      <c r="J44" s="68"/>
      <c r="K44" s="71">
        <v>0</v>
      </c>
      <c r="L44" s="68"/>
      <c r="M44" s="71">
        <f t="shared" si="0"/>
        <v>0</v>
      </c>
      <c r="N44" s="68"/>
      <c r="O44" s="71">
        <v>219643761993</v>
      </c>
      <c r="P44" s="68"/>
      <c r="Q44" s="71">
        <v>0</v>
      </c>
      <c r="R44" s="68"/>
      <c r="S44" s="71">
        <f>O44-Q44</f>
        <v>219643761993</v>
      </c>
    </row>
    <row r="45" spans="1:19" ht="21.75" customHeight="1" x14ac:dyDescent="0.2">
      <c r="A45" s="72" t="s">
        <v>198</v>
      </c>
      <c r="E45" s="73" t="s">
        <v>200</v>
      </c>
      <c r="F45" s="68"/>
      <c r="G45" s="41">
        <v>18</v>
      </c>
      <c r="I45" s="71">
        <v>46489235064</v>
      </c>
      <c r="J45" s="68"/>
      <c r="K45" s="71">
        <v>0</v>
      </c>
      <c r="L45" s="68"/>
      <c r="M45" s="71">
        <f t="shared" si="0"/>
        <v>46489235064</v>
      </c>
      <c r="N45" s="68"/>
      <c r="O45" s="71">
        <v>336787486016</v>
      </c>
      <c r="P45" s="68"/>
      <c r="Q45" s="71">
        <v>0</v>
      </c>
      <c r="R45" s="68"/>
      <c r="S45" s="71">
        <f>O45-Q45</f>
        <v>336787486016</v>
      </c>
    </row>
    <row r="46" spans="1:19" ht="21.75" customHeight="1" x14ac:dyDescent="0.2">
      <c r="A46" s="72" t="s">
        <v>201</v>
      </c>
      <c r="E46" s="73" t="s">
        <v>203</v>
      </c>
      <c r="F46" s="68"/>
      <c r="G46" s="41">
        <v>23</v>
      </c>
      <c r="I46" s="71">
        <v>93041516000</v>
      </c>
      <c r="J46" s="68"/>
      <c r="K46" s="71">
        <v>0</v>
      </c>
      <c r="L46" s="68"/>
      <c r="M46" s="71">
        <f t="shared" si="0"/>
        <v>93041516000</v>
      </c>
      <c r="N46" s="68"/>
      <c r="O46" s="71">
        <v>705427633421</v>
      </c>
      <c r="P46" s="68"/>
      <c r="Q46" s="71">
        <v>0</v>
      </c>
      <c r="R46" s="68"/>
      <c r="S46" s="71">
        <f>O46-Q46</f>
        <v>705427633421</v>
      </c>
    </row>
    <row r="47" spans="1:19" ht="21.75" customHeight="1" x14ac:dyDescent="0.2">
      <c r="A47" s="72" t="s">
        <v>204</v>
      </c>
      <c r="E47" s="73" t="s">
        <v>206</v>
      </c>
      <c r="F47" s="68"/>
      <c r="G47" s="41">
        <v>23</v>
      </c>
      <c r="I47" s="71">
        <v>21400035982</v>
      </c>
      <c r="J47" s="68"/>
      <c r="K47" s="71">
        <v>0</v>
      </c>
      <c r="L47" s="68"/>
      <c r="M47" s="71">
        <f t="shared" si="0"/>
        <v>21400035982</v>
      </c>
      <c r="N47" s="68"/>
      <c r="O47" s="71">
        <v>180467251216</v>
      </c>
      <c r="P47" s="68"/>
      <c r="Q47" s="71">
        <v>0</v>
      </c>
      <c r="R47" s="68"/>
      <c r="S47" s="71">
        <f>O47-Q47</f>
        <v>180467251216</v>
      </c>
    </row>
    <row r="48" spans="1:19" ht="21.75" customHeight="1" x14ac:dyDescent="0.2">
      <c r="A48" s="72" t="s">
        <v>207</v>
      </c>
      <c r="E48" s="73" t="s">
        <v>209</v>
      </c>
      <c r="F48" s="68"/>
      <c r="G48" s="41">
        <v>23</v>
      </c>
      <c r="I48" s="71">
        <v>72198618000</v>
      </c>
      <c r="J48" s="68"/>
      <c r="K48" s="71">
        <v>0</v>
      </c>
      <c r="L48" s="68"/>
      <c r="M48" s="71">
        <f t="shared" si="0"/>
        <v>72198618000</v>
      </c>
      <c r="N48" s="68"/>
      <c r="O48" s="71">
        <v>466999658617</v>
      </c>
      <c r="P48" s="68"/>
      <c r="Q48" s="71">
        <v>0</v>
      </c>
      <c r="R48" s="68"/>
      <c r="S48" s="71">
        <f>O48-Q48</f>
        <v>466999658617</v>
      </c>
    </row>
    <row r="49" spans="1:19" ht="21.75" customHeight="1" x14ac:dyDescent="0.2">
      <c r="A49" s="72" t="s">
        <v>210</v>
      </c>
      <c r="E49" s="73" t="s">
        <v>212</v>
      </c>
      <c r="F49" s="68"/>
      <c r="G49" s="41">
        <v>23</v>
      </c>
      <c r="I49" s="71">
        <v>8786126001</v>
      </c>
      <c r="J49" s="68"/>
      <c r="K49" s="71">
        <v>0</v>
      </c>
      <c r="L49" s="68"/>
      <c r="M49" s="71">
        <f t="shared" si="0"/>
        <v>8786126001</v>
      </c>
      <c r="N49" s="68"/>
      <c r="O49" s="71">
        <v>65168821389</v>
      </c>
      <c r="P49" s="68"/>
      <c r="Q49" s="71">
        <v>0</v>
      </c>
      <c r="R49" s="68"/>
      <c r="S49" s="71">
        <f>O49-Q49</f>
        <v>65168821389</v>
      </c>
    </row>
    <row r="50" spans="1:19" ht="21.75" customHeight="1" x14ac:dyDescent="0.2">
      <c r="A50" s="72" t="s">
        <v>431</v>
      </c>
      <c r="E50" s="73" t="s">
        <v>486</v>
      </c>
      <c r="F50" s="68"/>
      <c r="G50" s="41">
        <v>18</v>
      </c>
      <c r="I50" s="71">
        <v>0</v>
      </c>
      <c r="J50" s="68"/>
      <c r="K50" s="71">
        <v>0</v>
      </c>
      <c r="L50" s="68"/>
      <c r="M50" s="71">
        <f t="shared" si="0"/>
        <v>0</v>
      </c>
      <c r="N50" s="68"/>
      <c r="O50" s="71">
        <v>457332858463</v>
      </c>
      <c r="P50" s="68"/>
      <c r="Q50" s="71">
        <v>0</v>
      </c>
      <c r="R50" s="68"/>
      <c r="S50" s="71">
        <f>O50-Q50</f>
        <v>457332858463</v>
      </c>
    </row>
    <row r="51" spans="1:19" ht="21.75" customHeight="1" x14ac:dyDescent="0.2">
      <c r="A51" s="72" t="s">
        <v>213</v>
      </c>
      <c r="E51" s="73" t="s">
        <v>215</v>
      </c>
      <c r="F51" s="68"/>
      <c r="G51" s="41">
        <v>18</v>
      </c>
      <c r="I51" s="71">
        <v>72385107935</v>
      </c>
      <c r="J51" s="68"/>
      <c r="K51" s="71">
        <v>0</v>
      </c>
      <c r="L51" s="68"/>
      <c r="M51" s="71">
        <f t="shared" si="0"/>
        <v>72385107935</v>
      </c>
      <c r="N51" s="68"/>
      <c r="O51" s="71">
        <v>440992399841</v>
      </c>
      <c r="P51" s="68"/>
      <c r="Q51" s="71">
        <v>0</v>
      </c>
      <c r="R51" s="68"/>
      <c r="S51" s="71">
        <f>O51-Q51</f>
        <v>440992399841</v>
      </c>
    </row>
    <row r="52" spans="1:19" ht="21.75" customHeight="1" x14ac:dyDescent="0.2">
      <c r="A52" s="72" t="s">
        <v>216</v>
      </c>
      <c r="E52" s="73" t="s">
        <v>218</v>
      </c>
      <c r="F52" s="68"/>
      <c r="G52" s="41">
        <v>23</v>
      </c>
      <c r="I52" s="71">
        <v>10259404519</v>
      </c>
      <c r="J52" s="68"/>
      <c r="K52" s="71">
        <v>0</v>
      </c>
      <c r="L52" s="68"/>
      <c r="M52" s="71">
        <f t="shared" si="0"/>
        <v>10259404519</v>
      </c>
      <c r="N52" s="68"/>
      <c r="O52" s="71">
        <v>64129277702</v>
      </c>
      <c r="P52" s="68"/>
      <c r="Q52" s="71">
        <v>0</v>
      </c>
      <c r="R52" s="68"/>
      <c r="S52" s="71">
        <f>O52-Q52</f>
        <v>64129277702</v>
      </c>
    </row>
    <row r="53" spans="1:19" ht="21.75" customHeight="1" x14ac:dyDescent="0.2">
      <c r="A53" s="72" t="s">
        <v>219</v>
      </c>
      <c r="E53" s="73" t="s">
        <v>221</v>
      </c>
      <c r="F53" s="68"/>
      <c r="G53" s="41">
        <v>23</v>
      </c>
      <c r="I53" s="71">
        <v>37502744314</v>
      </c>
      <c r="J53" s="68"/>
      <c r="K53" s="71">
        <v>0</v>
      </c>
      <c r="L53" s="68"/>
      <c r="M53" s="71">
        <f t="shared" si="0"/>
        <v>37502744314</v>
      </c>
      <c r="N53" s="68"/>
      <c r="O53" s="71">
        <v>236247824110</v>
      </c>
      <c r="P53" s="68"/>
      <c r="Q53" s="71">
        <v>0</v>
      </c>
      <c r="R53" s="68"/>
      <c r="S53" s="71">
        <f>O53-Q53</f>
        <v>236247824110</v>
      </c>
    </row>
    <row r="54" spans="1:19" ht="21.75" customHeight="1" x14ac:dyDescent="0.2">
      <c r="A54" s="72" t="s">
        <v>222</v>
      </c>
      <c r="E54" s="73" t="s">
        <v>224</v>
      </c>
      <c r="F54" s="68"/>
      <c r="G54" s="41">
        <v>23</v>
      </c>
      <c r="I54" s="71">
        <v>17466024332</v>
      </c>
      <c r="J54" s="68"/>
      <c r="K54" s="71">
        <v>0</v>
      </c>
      <c r="L54" s="68"/>
      <c r="M54" s="71">
        <f t="shared" si="0"/>
        <v>17466024332</v>
      </c>
      <c r="N54" s="68"/>
      <c r="O54" s="71">
        <v>123114508300</v>
      </c>
      <c r="P54" s="68"/>
      <c r="Q54" s="71">
        <v>0</v>
      </c>
      <c r="R54" s="68"/>
      <c r="S54" s="71">
        <f>O54-Q54</f>
        <v>123114508300</v>
      </c>
    </row>
    <row r="55" spans="1:19" ht="21.75" customHeight="1" x14ac:dyDescent="0.2">
      <c r="A55" s="72" t="s">
        <v>225</v>
      </c>
      <c r="E55" s="73" t="s">
        <v>227</v>
      </c>
      <c r="F55" s="68"/>
      <c r="G55" s="41">
        <v>23</v>
      </c>
      <c r="I55" s="71">
        <v>74643132003</v>
      </c>
      <c r="J55" s="68"/>
      <c r="K55" s="71">
        <v>0</v>
      </c>
      <c r="L55" s="68"/>
      <c r="M55" s="71">
        <f t="shared" si="0"/>
        <v>74643132003</v>
      </c>
      <c r="N55" s="68"/>
      <c r="O55" s="71">
        <v>484795888981</v>
      </c>
      <c r="P55" s="68"/>
      <c r="Q55" s="71">
        <v>0</v>
      </c>
      <c r="R55" s="68"/>
      <c r="S55" s="71">
        <f>O55-Q55</f>
        <v>484795888981</v>
      </c>
    </row>
    <row r="56" spans="1:19" ht="21.75" customHeight="1" x14ac:dyDescent="0.2">
      <c r="A56" s="72" t="s">
        <v>228</v>
      </c>
      <c r="E56" s="73" t="s">
        <v>230</v>
      </c>
      <c r="F56" s="68"/>
      <c r="G56" s="41">
        <v>18</v>
      </c>
      <c r="I56" s="71">
        <v>89846370068</v>
      </c>
      <c r="J56" s="68"/>
      <c r="K56" s="71">
        <v>0</v>
      </c>
      <c r="L56" s="68"/>
      <c r="M56" s="71">
        <f t="shared" si="0"/>
        <v>89846370068</v>
      </c>
      <c r="N56" s="68"/>
      <c r="O56" s="71">
        <v>527695008750</v>
      </c>
      <c r="P56" s="68"/>
      <c r="Q56" s="71">
        <v>0</v>
      </c>
      <c r="R56" s="68"/>
      <c r="S56" s="71">
        <f>O56-Q56</f>
        <v>527695008750</v>
      </c>
    </row>
    <row r="57" spans="1:19" ht="21.75" customHeight="1" x14ac:dyDescent="0.2">
      <c r="A57" s="72" t="s">
        <v>231</v>
      </c>
      <c r="E57" s="73" t="s">
        <v>233</v>
      </c>
      <c r="F57" s="68"/>
      <c r="G57" s="41">
        <v>20.5</v>
      </c>
      <c r="I57" s="71">
        <v>77614758</v>
      </c>
      <c r="J57" s="68"/>
      <c r="K57" s="71">
        <v>0</v>
      </c>
      <c r="L57" s="68"/>
      <c r="M57" s="71">
        <f t="shared" si="0"/>
        <v>77614758</v>
      </c>
      <c r="N57" s="68"/>
      <c r="O57" s="71">
        <v>505404270</v>
      </c>
      <c r="P57" s="68"/>
      <c r="Q57" s="71">
        <v>0</v>
      </c>
      <c r="R57" s="68"/>
      <c r="S57" s="71">
        <f>O57-Q57</f>
        <v>505404270</v>
      </c>
    </row>
    <row r="58" spans="1:19" ht="21.75" customHeight="1" x14ac:dyDescent="0.2">
      <c r="A58" s="72" t="s">
        <v>234</v>
      </c>
      <c r="E58" s="73" t="s">
        <v>236</v>
      </c>
      <c r="F58" s="68"/>
      <c r="G58" s="41">
        <v>20.5</v>
      </c>
      <c r="I58" s="71">
        <v>15064535362</v>
      </c>
      <c r="J58" s="68"/>
      <c r="K58" s="71">
        <v>0</v>
      </c>
      <c r="L58" s="68"/>
      <c r="M58" s="71">
        <f t="shared" si="0"/>
        <v>15064535362</v>
      </c>
      <c r="N58" s="68"/>
      <c r="O58" s="71">
        <v>429820956862</v>
      </c>
      <c r="P58" s="68"/>
      <c r="Q58" s="71">
        <v>0</v>
      </c>
      <c r="R58" s="68"/>
      <c r="S58" s="71">
        <f>O58-Q58</f>
        <v>429820956862</v>
      </c>
    </row>
    <row r="59" spans="1:19" ht="21.75" customHeight="1" x14ac:dyDescent="0.2">
      <c r="A59" s="72" t="s">
        <v>423</v>
      </c>
      <c r="E59" s="73" t="s">
        <v>479</v>
      </c>
      <c r="F59" s="68"/>
      <c r="G59" s="41">
        <v>20.5</v>
      </c>
      <c r="I59" s="71">
        <v>0</v>
      </c>
      <c r="J59" s="68"/>
      <c r="K59" s="71">
        <v>0</v>
      </c>
      <c r="L59" s="68"/>
      <c r="M59" s="71">
        <f t="shared" si="0"/>
        <v>0</v>
      </c>
      <c r="N59" s="68"/>
      <c r="O59" s="71">
        <v>11032146681</v>
      </c>
      <c r="P59" s="68"/>
      <c r="Q59" s="71">
        <v>0</v>
      </c>
      <c r="R59" s="68"/>
      <c r="S59" s="71">
        <f>O59-Q59</f>
        <v>11032146681</v>
      </c>
    </row>
    <row r="60" spans="1:19" ht="21.75" customHeight="1" x14ac:dyDescent="0.2">
      <c r="A60" s="72" t="s">
        <v>237</v>
      </c>
      <c r="E60" s="73" t="s">
        <v>239</v>
      </c>
      <c r="F60" s="68"/>
      <c r="G60" s="41">
        <v>20.5</v>
      </c>
      <c r="I60" s="71">
        <v>3788194350</v>
      </c>
      <c r="J60" s="68"/>
      <c r="K60" s="71">
        <v>0</v>
      </c>
      <c r="L60" s="68"/>
      <c r="M60" s="71">
        <f t="shared" si="0"/>
        <v>3788194350</v>
      </c>
      <c r="N60" s="68"/>
      <c r="O60" s="71">
        <v>21613441806</v>
      </c>
      <c r="P60" s="68"/>
      <c r="Q60" s="71">
        <v>0</v>
      </c>
      <c r="R60" s="68"/>
      <c r="S60" s="71">
        <f>O60-Q60</f>
        <v>21613441806</v>
      </c>
    </row>
    <row r="61" spans="1:19" ht="21.75" customHeight="1" x14ac:dyDescent="0.2">
      <c r="A61" s="72" t="s">
        <v>410</v>
      </c>
      <c r="E61" s="73" t="s">
        <v>478</v>
      </c>
      <c r="F61" s="68"/>
      <c r="G61" s="41">
        <v>20.5</v>
      </c>
      <c r="I61" s="71">
        <v>0</v>
      </c>
      <c r="J61" s="68"/>
      <c r="K61" s="71">
        <v>0</v>
      </c>
      <c r="L61" s="68"/>
      <c r="M61" s="71">
        <f t="shared" si="0"/>
        <v>0</v>
      </c>
      <c r="N61" s="68"/>
      <c r="O61" s="71">
        <v>286597595</v>
      </c>
      <c r="P61" s="68"/>
      <c r="Q61" s="71">
        <v>0</v>
      </c>
      <c r="R61" s="68"/>
      <c r="S61" s="71">
        <f>O61-Q61</f>
        <v>286597595</v>
      </c>
    </row>
    <row r="62" spans="1:19" ht="21.75" customHeight="1" x14ac:dyDescent="0.2">
      <c r="A62" s="72" t="s">
        <v>411</v>
      </c>
      <c r="E62" s="73" t="s">
        <v>477</v>
      </c>
      <c r="F62" s="68"/>
      <c r="G62" s="41">
        <v>20.5</v>
      </c>
      <c r="I62" s="71">
        <v>0</v>
      </c>
      <c r="J62" s="68"/>
      <c r="K62" s="71">
        <v>0</v>
      </c>
      <c r="L62" s="68"/>
      <c r="M62" s="71">
        <f t="shared" si="0"/>
        <v>0</v>
      </c>
      <c r="N62" s="68"/>
      <c r="O62" s="71">
        <v>431838125858</v>
      </c>
      <c r="P62" s="68"/>
      <c r="Q62" s="71">
        <v>0</v>
      </c>
      <c r="R62" s="68"/>
      <c r="S62" s="71">
        <f>O62-Q62</f>
        <v>431838125858</v>
      </c>
    </row>
    <row r="63" spans="1:19" ht="21.75" customHeight="1" x14ac:dyDescent="0.2">
      <c r="A63" s="72" t="s">
        <v>412</v>
      </c>
      <c r="E63" s="73" t="s">
        <v>476</v>
      </c>
      <c r="F63" s="68"/>
      <c r="G63" s="41">
        <v>20.5</v>
      </c>
      <c r="I63" s="71">
        <v>0</v>
      </c>
      <c r="J63" s="68"/>
      <c r="K63" s="71">
        <v>0</v>
      </c>
      <c r="L63" s="68"/>
      <c r="M63" s="71">
        <f t="shared" si="0"/>
        <v>0</v>
      </c>
      <c r="N63" s="68"/>
      <c r="O63" s="71">
        <v>443676311234</v>
      </c>
      <c r="P63" s="68"/>
      <c r="Q63" s="71">
        <v>0</v>
      </c>
      <c r="R63" s="68"/>
      <c r="S63" s="71">
        <f>O63-Q63</f>
        <v>443676311234</v>
      </c>
    </row>
    <row r="64" spans="1:19" ht="21.75" customHeight="1" x14ac:dyDescent="0.2">
      <c r="A64" s="72" t="s">
        <v>240</v>
      </c>
      <c r="E64" s="73" t="s">
        <v>242</v>
      </c>
      <c r="F64" s="68"/>
      <c r="G64" s="41">
        <v>23</v>
      </c>
      <c r="I64" s="71">
        <v>210757200157</v>
      </c>
      <c r="J64" s="68"/>
      <c r="K64" s="71">
        <v>0</v>
      </c>
      <c r="L64" s="68"/>
      <c r="M64" s="71">
        <f t="shared" si="0"/>
        <v>210757200157</v>
      </c>
      <c r="N64" s="68"/>
      <c r="O64" s="71">
        <v>1892006746264</v>
      </c>
      <c r="P64" s="68"/>
      <c r="Q64" s="71">
        <v>0</v>
      </c>
      <c r="R64" s="68"/>
      <c r="S64" s="71">
        <f>O64-Q64</f>
        <v>1892006746264</v>
      </c>
    </row>
    <row r="65" spans="1:19" ht="21.75" customHeight="1" x14ac:dyDescent="0.2">
      <c r="A65" s="72" t="s">
        <v>243</v>
      </c>
      <c r="E65" s="73" t="s">
        <v>245</v>
      </c>
      <c r="F65" s="68"/>
      <c r="G65" s="41">
        <v>23</v>
      </c>
      <c r="I65" s="71">
        <v>74004201987</v>
      </c>
      <c r="J65" s="68"/>
      <c r="K65" s="71">
        <v>0</v>
      </c>
      <c r="L65" s="68"/>
      <c r="M65" s="71">
        <f t="shared" si="0"/>
        <v>74004201987</v>
      </c>
      <c r="N65" s="68"/>
      <c r="O65" s="71">
        <v>496771476671</v>
      </c>
      <c r="P65" s="68"/>
      <c r="Q65" s="71">
        <v>0</v>
      </c>
      <c r="R65" s="68"/>
      <c r="S65" s="71">
        <f>O65-Q65</f>
        <v>496771476671</v>
      </c>
    </row>
    <row r="66" spans="1:19" ht="21.75" customHeight="1" x14ac:dyDescent="0.2">
      <c r="A66" s="72" t="s">
        <v>246</v>
      </c>
      <c r="E66" s="73" t="s">
        <v>248</v>
      </c>
      <c r="F66" s="68"/>
      <c r="G66" s="41">
        <v>23</v>
      </c>
      <c r="I66" s="71">
        <v>83287147</v>
      </c>
      <c r="J66" s="68"/>
      <c r="K66" s="71">
        <v>0</v>
      </c>
      <c r="L66" s="68"/>
      <c r="M66" s="71">
        <f t="shared" si="0"/>
        <v>83287147</v>
      </c>
      <c r="N66" s="68"/>
      <c r="O66" s="71">
        <v>564601330</v>
      </c>
      <c r="P66" s="68"/>
      <c r="Q66" s="71">
        <v>0</v>
      </c>
      <c r="R66" s="68"/>
      <c r="S66" s="71">
        <f>O66-Q66</f>
        <v>564601330</v>
      </c>
    </row>
    <row r="67" spans="1:19" ht="21.75" customHeight="1" x14ac:dyDescent="0.2">
      <c r="A67" s="72" t="s">
        <v>414</v>
      </c>
      <c r="E67" s="73" t="s">
        <v>475</v>
      </c>
      <c r="F67" s="68"/>
      <c r="G67" s="41">
        <v>23</v>
      </c>
      <c r="I67" s="71">
        <v>0</v>
      </c>
      <c r="J67" s="68"/>
      <c r="K67" s="71">
        <v>0</v>
      </c>
      <c r="L67" s="68"/>
      <c r="M67" s="71">
        <f t="shared" si="0"/>
        <v>0</v>
      </c>
      <c r="N67" s="68"/>
      <c r="O67" s="71">
        <v>566955906947</v>
      </c>
      <c r="P67" s="68"/>
      <c r="Q67" s="71">
        <v>0</v>
      </c>
      <c r="R67" s="68"/>
      <c r="S67" s="71">
        <f>O67-Q67</f>
        <v>566955906947</v>
      </c>
    </row>
    <row r="68" spans="1:19" ht="21.75" customHeight="1" x14ac:dyDescent="0.2">
      <c r="A68" s="72" t="s">
        <v>427</v>
      </c>
      <c r="E68" s="73" t="s">
        <v>474</v>
      </c>
      <c r="F68" s="68"/>
      <c r="G68" s="41">
        <v>23</v>
      </c>
      <c r="I68" s="71">
        <v>0</v>
      </c>
      <c r="J68" s="68"/>
      <c r="K68" s="71">
        <v>0</v>
      </c>
      <c r="L68" s="68"/>
      <c r="M68" s="71">
        <f t="shared" si="0"/>
        <v>0</v>
      </c>
      <c r="N68" s="68"/>
      <c r="O68" s="71">
        <v>247759652717</v>
      </c>
      <c r="P68" s="68"/>
      <c r="Q68" s="71">
        <v>0</v>
      </c>
      <c r="R68" s="68"/>
      <c r="S68" s="71">
        <f>O68-Q68</f>
        <v>247759652717</v>
      </c>
    </row>
    <row r="69" spans="1:19" ht="21.75" customHeight="1" x14ac:dyDescent="0.2">
      <c r="A69" s="72" t="s">
        <v>249</v>
      </c>
      <c r="E69" s="73" t="s">
        <v>250</v>
      </c>
      <c r="F69" s="68"/>
      <c r="G69" s="41">
        <v>23</v>
      </c>
      <c r="I69" s="71">
        <v>47362321953</v>
      </c>
      <c r="J69" s="68"/>
      <c r="K69" s="71">
        <v>0</v>
      </c>
      <c r="L69" s="68"/>
      <c r="M69" s="71">
        <f t="shared" si="0"/>
        <v>47362321953</v>
      </c>
      <c r="N69" s="68"/>
      <c r="O69" s="71">
        <v>297367757359</v>
      </c>
      <c r="P69" s="68"/>
      <c r="Q69" s="71">
        <v>0</v>
      </c>
      <c r="R69" s="68"/>
      <c r="S69" s="71">
        <f>O69-Q69</f>
        <v>297367757359</v>
      </c>
    </row>
    <row r="70" spans="1:19" ht="21.75" customHeight="1" x14ac:dyDescent="0.2">
      <c r="A70" s="72" t="s">
        <v>251</v>
      </c>
      <c r="E70" s="73" t="s">
        <v>253</v>
      </c>
      <c r="F70" s="68"/>
      <c r="G70" s="41">
        <v>23</v>
      </c>
      <c r="I70" s="71">
        <v>21279549105</v>
      </c>
      <c r="J70" s="68"/>
      <c r="K70" s="71">
        <v>0</v>
      </c>
      <c r="L70" s="68"/>
      <c r="M70" s="71">
        <f t="shared" si="0"/>
        <v>21279549105</v>
      </c>
      <c r="N70" s="68"/>
      <c r="O70" s="71">
        <v>145350185883</v>
      </c>
      <c r="P70" s="68"/>
      <c r="Q70" s="71">
        <v>0</v>
      </c>
      <c r="R70" s="68"/>
      <c r="S70" s="71">
        <f>O70-Q70</f>
        <v>145350185883</v>
      </c>
    </row>
    <row r="71" spans="1:19" ht="21.75" customHeight="1" x14ac:dyDescent="0.2">
      <c r="A71" s="72" t="s">
        <v>254</v>
      </c>
      <c r="E71" s="73" t="s">
        <v>256</v>
      </c>
      <c r="F71" s="68"/>
      <c r="G71" s="41">
        <v>23</v>
      </c>
      <c r="I71" s="71">
        <v>4151102099</v>
      </c>
      <c r="J71" s="68"/>
      <c r="K71" s="71">
        <v>0</v>
      </c>
      <c r="L71" s="68"/>
      <c r="M71" s="71">
        <f t="shared" si="0"/>
        <v>4151102099</v>
      </c>
      <c r="N71" s="68"/>
      <c r="O71" s="71">
        <v>117482659499</v>
      </c>
      <c r="P71" s="68"/>
      <c r="Q71" s="71">
        <v>0</v>
      </c>
      <c r="R71" s="68"/>
      <c r="S71" s="71">
        <f>O71-Q71</f>
        <v>117482659499</v>
      </c>
    </row>
    <row r="72" spans="1:19" ht="21.75" customHeight="1" x14ac:dyDescent="0.2">
      <c r="A72" s="72" t="s">
        <v>257</v>
      </c>
      <c r="E72" s="73" t="s">
        <v>258</v>
      </c>
      <c r="F72" s="68"/>
      <c r="G72" s="41">
        <v>23</v>
      </c>
      <c r="I72" s="71">
        <v>21821661600</v>
      </c>
      <c r="J72" s="68"/>
      <c r="K72" s="71">
        <v>0</v>
      </c>
      <c r="L72" s="68"/>
      <c r="M72" s="71">
        <f t="shared" si="0"/>
        <v>21821661600</v>
      </c>
      <c r="N72" s="68"/>
      <c r="O72" s="71">
        <v>135153219000</v>
      </c>
      <c r="P72" s="68"/>
      <c r="Q72" s="71">
        <v>0</v>
      </c>
      <c r="R72" s="68"/>
      <c r="S72" s="71">
        <f>O72-Q72</f>
        <v>135153219000</v>
      </c>
    </row>
    <row r="73" spans="1:19" ht="21.75" customHeight="1" x14ac:dyDescent="0.2">
      <c r="A73" s="72" t="s">
        <v>259</v>
      </c>
      <c r="E73" s="73" t="s">
        <v>260</v>
      </c>
      <c r="F73" s="68"/>
      <c r="G73" s="41">
        <v>23</v>
      </c>
      <c r="I73" s="71">
        <v>36972154305</v>
      </c>
      <c r="J73" s="68"/>
      <c r="K73" s="71">
        <v>0</v>
      </c>
      <c r="L73" s="68"/>
      <c r="M73" s="71">
        <f t="shared" si="0"/>
        <v>36972154305</v>
      </c>
      <c r="N73" s="68"/>
      <c r="O73" s="71">
        <v>913581574519</v>
      </c>
      <c r="P73" s="68"/>
      <c r="Q73" s="71">
        <v>0</v>
      </c>
      <c r="R73" s="68"/>
      <c r="S73" s="71">
        <f>O73-Q73</f>
        <v>913581574519</v>
      </c>
    </row>
    <row r="74" spans="1:19" ht="21.75" customHeight="1" x14ac:dyDescent="0.2">
      <c r="A74" s="72" t="s">
        <v>424</v>
      </c>
      <c r="E74" s="73" t="s">
        <v>473</v>
      </c>
      <c r="F74" s="68"/>
      <c r="G74" s="41">
        <v>23</v>
      </c>
      <c r="I74" s="71">
        <v>0</v>
      </c>
      <c r="J74" s="68"/>
      <c r="K74" s="71">
        <v>0</v>
      </c>
      <c r="L74" s="68"/>
      <c r="M74" s="71">
        <f t="shared" ref="M74:M103" si="1">I74-K74</f>
        <v>0</v>
      </c>
      <c r="N74" s="68"/>
      <c r="O74" s="71">
        <v>934941075501</v>
      </c>
      <c r="P74" s="68"/>
      <c r="Q74" s="71">
        <v>0</v>
      </c>
      <c r="R74" s="68"/>
      <c r="S74" s="71">
        <f>O74-Q74</f>
        <v>934941075501</v>
      </c>
    </row>
    <row r="75" spans="1:19" ht="21.75" customHeight="1" x14ac:dyDescent="0.2">
      <c r="A75" s="72" t="s">
        <v>425</v>
      </c>
      <c r="E75" s="73" t="s">
        <v>472</v>
      </c>
      <c r="F75" s="68"/>
      <c r="G75" s="41">
        <v>23</v>
      </c>
      <c r="I75" s="71">
        <v>0</v>
      </c>
      <c r="J75" s="68"/>
      <c r="K75" s="71">
        <v>0</v>
      </c>
      <c r="L75" s="68"/>
      <c r="M75" s="71">
        <f t="shared" si="1"/>
        <v>0</v>
      </c>
      <c r="N75" s="68"/>
      <c r="O75" s="71">
        <v>29327515320</v>
      </c>
      <c r="P75" s="68"/>
      <c r="Q75" s="71">
        <v>0</v>
      </c>
      <c r="R75" s="68"/>
      <c r="S75" s="71">
        <f>O75-Q75</f>
        <v>29327515320</v>
      </c>
    </row>
    <row r="76" spans="1:19" ht="21.75" customHeight="1" x14ac:dyDescent="0.2">
      <c r="A76" s="72" t="s">
        <v>426</v>
      </c>
      <c r="E76" s="73" t="s">
        <v>471</v>
      </c>
      <c r="F76" s="68"/>
      <c r="G76" s="41">
        <v>23</v>
      </c>
      <c r="I76" s="71">
        <v>0</v>
      </c>
      <c r="J76" s="68"/>
      <c r="K76" s="71">
        <v>0</v>
      </c>
      <c r="L76" s="68"/>
      <c r="M76" s="71">
        <f t="shared" si="1"/>
        <v>0</v>
      </c>
      <c r="N76" s="68"/>
      <c r="O76" s="71">
        <v>5898462084240</v>
      </c>
      <c r="P76" s="68"/>
      <c r="Q76" s="71">
        <v>0</v>
      </c>
      <c r="R76" s="68"/>
      <c r="S76" s="71">
        <f>O76-Q76</f>
        <v>5898462084240</v>
      </c>
    </row>
    <row r="77" spans="1:19" ht="21.75" customHeight="1" x14ac:dyDescent="0.2">
      <c r="A77" s="72" t="s">
        <v>261</v>
      </c>
      <c r="E77" s="73" t="s">
        <v>263</v>
      </c>
      <c r="F77" s="68"/>
      <c r="G77" s="41">
        <v>23</v>
      </c>
      <c r="I77" s="71">
        <v>2518780688</v>
      </c>
      <c r="J77" s="68"/>
      <c r="K77" s="71">
        <v>0</v>
      </c>
      <c r="L77" s="68"/>
      <c r="M77" s="71">
        <f t="shared" si="1"/>
        <v>2518780688</v>
      </c>
      <c r="N77" s="68"/>
      <c r="O77" s="71">
        <v>12580769568</v>
      </c>
      <c r="P77" s="68"/>
      <c r="Q77" s="71">
        <v>0</v>
      </c>
      <c r="R77" s="68"/>
      <c r="S77" s="71">
        <f>O77-Q77</f>
        <v>12580769568</v>
      </c>
    </row>
    <row r="78" spans="1:19" ht="21.75" customHeight="1" x14ac:dyDescent="0.2">
      <c r="A78" s="72" t="s">
        <v>264</v>
      </c>
      <c r="E78" s="73" t="s">
        <v>266</v>
      </c>
      <c r="F78" s="68"/>
      <c r="G78" s="41">
        <v>23</v>
      </c>
      <c r="I78" s="71">
        <v>177697982024</v>
      </c>
      <c r="J78" s="68"/>
      <c r="K78" s="71">
        <v>0</v>
      </c>
      <c r="L78" s="68"/>
      <c r="M78" s="71">
        <f t="shared" si="1"/>
        <v>177697982024</v>
      </c>
      <c r="N78" s="68"/>
      <c r="O78" s="71">
        <v>1804552171688</v>
      </c>
      <c r="P78" s="68"/>
      <c r="Q78" s="71">
        <v>0</v>
      </c>
      <c r="R78" s="68"/>
      <c r="S78" s="71">
        <f>O78-Q78</f>
        <v>1804552171688</v>
      </c>
    </row>
    <row r="79" spans="1:19" ht="21.75" customHeight="1" x14ac:dyDescent="0.2">
      <c r="A79" s="72" t="s">
        <v>267</v>
      </c>
      <c r="E79" s="73" t="s">
        <v>269</v>
      </c>
      <c r="F79" s="68"/>
      <c r="G79" s="41">
        <v>23</v>
      </c>
      <c r="I79" s="71">
        <v>7549866862</v>
      </c>
      <c r="J79" s="68"/>
      <c r="K79" s="71">
        <v>0</v>
      </c>
      <c r="L79" s="68"/>
      <c r="M79" s="71">
        <f t="shared" si="1"/>
        <v>7549866862</v>
      </c>
      <c r="N79" s="68"/>
      <c r="O79" s="71">
        <v>482197498006</v>
      </c>
      <c r="P79" s="68"/>
      <c r="Q79" s="71">
        <v>0</v>
      </c>
      <c r="R79" s="68"/>
      <c r="S79" s="71">
        <f>O79-Q79</f>
        <v>482197498006</v>
      </c>
    </row>
    <row r="80" spans="1:19" ht="21.75" customHeight="1" x14ac:dyDescent="0.2">
      <c r="A80" s="72" t="s">
        <v>270</v>
      </c>
      <c r="E80" s="73" t="s">
        <v>272</v>
      </c>
      <c r="F80" s="68"/>
      <c r="G80" s="41">
        <v>23</v>
      </c>
      <c r="I80" s="71">
        <v>850380355567</v>
      </c>
      <c r="J80" s="68"/>
      <c r="K80" s="71">
        <v>0</v>
      </c>
      <c r="L80" s="68"/>
      <c r="M80" s="71">
        <f t="shared" si="1"/>
        <v>850380355567</v>
      </c>
      <c r="N80" s="68"/>
      <c r="O80" s="71">
        <v>12350075475078</v>
      </c>
      <c r="P80" s="68"/>
      <c r="Q80" s="71">
        <v>0</v>
      </c>
      <c r="R80" s="68"/>
      <c r="S80" s="71">
        <f>O80-Q80</f>
        <v>12350075475078</v>
      </c>
    </row>
    <row r="81" spans="1:19" ht="21.75" customHeight="1" x14ac:dyDescent="0.2">
      <c r="A81" s="72" t="s">
        <v>273</v>
      </c>
      <c r="E81" s="73" t="s">
        <v>275</v>
      </c>
      <c r="F81" s="68"/>
      <c r="G81" s="41">
        <v>23</v>
      </c>
      <c r="I81" s="71">
        <v>3032542125</v>
      </c>
      <c r="J81" s="68"/>
      <c r="K81" s="71">
        <v>0</v>
      </c>
      <c r="L81" s="68"/>
      <c r="M81" s="71">
        <f t="shared" si="1"/>
        <v>3032542125</v>
      </c>
      <c r="N81" s="68"/>
      <c r="O81" s="71">
        <v>4657750121</v>
      </c>
      <c r="P81" s="68"/>
      <c r="Q81" s="71">
        <v>0</v>
      </c>
      <c r="R81" s="68"/>
      <c r="S81" s="71">
        <f>O81-Q81</f>
        <v>4657750121</v>
      </c>
    </row>
    <row r="82" spans="1:19" ht="21.75" customHeight="1" x14ac:dyDescent="0.2">
      <c r="A82" s="72" t="s">
        <v>276</v>
      </c>
      <c r="E82" s="73" t="s">
        <v>278</v>
      </c>
      <c r="F82" s="68"/>
      <c r="G82" s="41">
        <v>23</v>
      </c>
      <c r="I82" s="71">
        <v>3827083191</v>
      </c>
      <c r="J82" s="68"/>
      <c r="K82" s="71">
        <v>0</v>
      </c>
      <c r="L82" s="68"/>
      <c r="M82" s="71">
        <f t="shared" si="1"/>
        <v>3827083191</v>
      </c>
      <c r="N82" s="68"/>
      <c r="O82" s="71">
        <v>14712532012</v>
      </c>
      <c r="P82" s="68"/>
      <c r="Q82" s="71">
        <v>0</v>
      </c>
      <c r="R82" s="68"/>
      <c r="S82" s="71">
        <f>O82-Q82</f>
        <v>14712532012</v>
      </c>
    </row>
    <row r="83" spans="1:19" ht="21.75" customHeight="1" x14ac:dyDescent="0.2">
      <c r="A83" s="72" t="s">
        <v>279</v>
      </c>
      <c r="E83" s="73" t="s">
        <v>281</v>
      </c>
      <c r="F83" s="68"/>
      <c r="G83" s="41">
        <v>23</v>
      </c>
      <c r="I83" s="71">
        <v>121762423200</v>
      </c>
      <c r="J83" s="68"/>
      <c r="K83" s="71">
        <v>0</v>
      </c>
      <c r="L83" s="68"/>
      <c r="M83" s="71">
        <f t="shared" si="1"/>
        <v>121762423200</v>
      </c>
      <c r="N83" s="68"/>
      <c r="O83" s="71">
        <v>188077822140</v>
      </c>
      <c r="P83" s="68"/>
      <c r="Q83" s="71">
        <v>0</v>
      </c>
      <c r="R83" s="68"/>
      <c r="S83" s="71">
        <f>O83-Q83</f>
        <v>188077822140</v>
      </c>
    </row>
    <row r="84" spans="1:19" ht="21.75" customHeight="1" x14ac:dyDescent="0.2">
      <c r="A84" s="72" t="s">
        <v>282</v>
      </c>
      <c r="E84" s="73" t="s">
        <v>284</v>
      </c>
      <c r="F84" s="68"/>
      <c r="G84" s="41">
        <v>23</v>
      </c>
      <c r="I84" s="71">
        <v>41143551861</v>
      </c>
      <c r="J84" s="68"/>
      <c r="K84" s="71">
        <v>0</v>
      </c>
      <c r="L84" s="68"/>
      <c r="M84" s="71">
        <f t="shared" si="1"/>
        <v>41143551861</v>
      </c>
      <c r="N84" s="68"/>
      <c r="O84" s="71">
        <v>63144080057</v>
      </c>
      <c r="P84" s="68"/>
      <c r="Q84" s="71">
        <v>0</v>
      </c>
      <c r="R84" s="68"/>
      <c r="S84" s="71">
        <f>O84-Q84</f>
        <v>63144080057</v>
      </c>
    </row>
    <row r="85" spans="1:19" ht="21.75" customHeight="1" x14ac:dyDescent="0.2">
      <c r="A85" s="72" t="s">
        <v>285</v>
      </c>
      <c r="E85" s="73" t="s">
        <v>287</v>
      </c>
      <c r="F85" s="68"/>
      <c r="G85" s="41">
        <v>23</v>
      </c>
      <c r="I85" s="71">
        <v>1437736683178</v>
      </c>
      <c r="J85" s="68"/>
      <c r="K85" s="71">
        <v>0</v>
      </c>
      <c r="L85" s="68"/>
      <c r="M85" s="71">
        <f t="shared" si="1"/>
        <v>1437736683178</v>
      </c>
      <c r="N85" s="68"/>
      <c r="O85" s="71">
        <v>1502762076861</v>
      </c>
      <c r="P85" s="68"/>
      <c r="Q85" s="71">
        <v>0</v>
      </c>
      <c r="R85" s="68"/>
      <c r="S85" s="71">
        <f>O85-Q85</f>
        <v>1502762076861</v>
      </c>
    </row>
    <row r="86" spans="1:19" ht="21.75" customHeight="1" x14ac:dyDescent="0.2">
      <c r="A86" s="72" t="s">
        <v>288</v>
      </c>
      <c r="E86" s="73" t="s">
        <v>290</v>
      </c>
      <c r="F86" s="68"/>
      <c r="G86" s="41">
        <v>23</v>
      </c>
      <c r="I86" s="71">
        <v>100180731115</v>
      </c>
      <c r="J86" s="68"/>
      <c r="K86" s="71">
        <v>0</v>
      </c>
      <c r="L86" s="68"/>
      <c r="M86" s="71">
        <f t="shared" si="1"/>
        <v>100180731115</v>
      </c>
      <c r="N86" s="68"/>
      <c r="O86" s="71">
        <v>101437063645</v>
      </c>
      <c r="P86" s="68"/>
      <c r="Q86" s="71">
        <v>0</v>
      </c>
      <c r="R86" s="68"/>
      <c r="S86" s="71">
        <f>O86-Q86</f>
        <v>101437063645</v>
      </c>
    </row>
    <row r="87" spans="1:19" ht="21.75" customHeight="1" x14ac:dyDescent="0.2">
      <c r="A87" s="72" t="s">
        <v>415</v>
      </c>
      <c r="E87" s="73" t="s">
        <v>488</v>
      </c>
      <c r="F87" s="68"/>
      <c r="G87" s="41">
        <v>18</v>
      </c>
      <c r="I87" s="71">
        <v>0</v>
      </c>
      <c r="J87" s="68"/>
      <c r="K87" s="71">
        <v>0</v>
      </c>
      <c r="L87" s="68"/>
      <c r="M87" s="71">
        <f t="shared" si="1"/>
        <v>0</v>
      </c>
      <c r="N87" s="68"/>
      <c r="O87" s="71">
        <v>46289948019</v>
      </c>
      <c r="P87" s="68"/>
      <c r="Q87" s="71">
        <v>0</v>
      </c>
      <c r="R87" s="68"/>
      <c r="S87" s="71">
        <f>O87-Q87</f>
        <v>46289948019</v>
      </c>
    </row>
    <row r="88" spans="1:19" ht="21.75" customHeight="1" x14ac:dyDescent="0.2">
      <c r="A88" s="72" t="s">
        <v>418</v>
      </c>
      <c r="E88" s="73" t="s">
        <v>483</v>
      </c>
      <c r="F88" s="68"/>
      <c r="G88" s="41">
        <v>18</v>
      </c>
      <c r="I88" s="71">
        <v>0</v>
      </c>
      <c r="J88" s="68"/>
      <c r="K88" s="71">
        <v>0</v>
      </c>
      <c r="L88" s="68"/>
      <c r="M88" s="71">
        <f t="shared" si="1"/>
        <v>0</v>
      </c>
      <c r="N88" s="68"/>
      <c r="O88" s="71">
        <v>413391890034</v>
      </c>
      <c r="P88" s="68"/>
      <c r="Q88" s="71">
        <v>0</v>
      </c>
      <c r="R88" s="68"/>
      <c r="S88" s="71">
        <f>O88-Q88</f>
        <v>413391890034</v>
      </c>
    </row>
    <row r="89" spans="1:19" ht="21.75" customHeight="1" x14ac:dyDescent="0.2">
      <c r="A89" s="72" t="s">
        <v>540</v>
      </c>
      <c r="E89" s="73" t="s">
        <v>542</v>
      </c>
      <c r="F89" s="68"/>
      <c r="G89" s="41">
        <v>0</v>
      </c>
      <c r="I89" s="71">
        <v>0</v>
      </c>
      <c r="J89" s="68"/>
      <c r="K89" s="71">
        <v>0</v>
      </c>
      <c r="L89" s="68"/>
      <c r="M89" s="71">
        <f t="shared" si="1"/>
        <v>0</v>
      </c>
      <c r="N89" s="68"/>
      <c r="O89" s="71">
        <v>370000000000</v>
      </c>
      <c r="P89" s="68"/>
      <c r="Q89" s="71">
        <v>0</v>
      </c>
      <c r="R89" s="68"/>
      <c r="S89" s="71">
        <f>O89-Q89</f>
        <v>370000000000</v>
      </c>
    </row>
    <row r="90" spans="1:19" ht="21.75" customHeight="1" x14ac:dyDescent="0.2">
      <c r="A90" s="72" t="s">
        <v>541</v>
      </c>
      <c r="E90" s="73" t="s">
        <v>542</v>
      </c>
      <c r="F90" s="68"/>
      <c r="G90" s="41">
        <v>23</v>
      </c>
      <c r="I90" s="71">
        <v>0</v>
      </c>
      <c r="J90" s="68"/>
      <c r="K90" s="71">
        <v>0</v>
      </c>
      <c r="L90" s="68"/>
      <c r="M90" s="71">
        <f t="shared" si="1"/>
        <v>0</v>
      </c>
      <c r="N90" s="68"/>
      <c r="O90" s="71">
        <v>5000000000</v>
      </c>
      <c r="P90" s="68"/>
      <c r="Q90" s="71">
        <v>0</v>
      </c>
      <c r="R90" s="68"/>
      <c r="S90" s="71">
        <f>O90-Q90</f>
        <v>5000000000</v>
      </c>
    </row>
    <row r="91" spans="1:19" ht="21.75" customHeight="1" x14ac:dyDescent="0.2">
      <c r="A91" s="72" t="s">
        <v>291</v>
      </c>
      <c r="E91" s="73" t="s">
        <v>293</v>
      </c>
      <c r="F91" s="68"/>
      <c r="G91" s="41">
        <v>23</v>
      </c>
      <c r="I91" s="71">
        <v>29713919087</v>
      </c>
      <c r="J91" s="68"/>
      <c r="K91" s="71">
        <v>0</v>
      </c>
      <c r="L91" s="68"/>
      <c r="M91" s="71">
        <f t="shared" si="1"/>
        <v>29713919087</v>
      </c>
      <c r="N91" s="68"/>
      <c r="O91" s="71">
        <v>183951197837</v>
      </c>
      <c r="P91" s="68"/>
      <c r="Q91" s="71">
        <v>0</v>
      </c>
      <c r="R91" s="68"/>
      <c r="S91" s="71">
        <f>O91-Q91</f>
        <v>183951197837</v>
      </c>
    </row>
    <row r="92" spans="1:19" ht="21.75" customHeight="1" x14ac:dyDescent="0.2">
      <c r="A92" s="72" t="s">
        <v>294</v>
      </c>
      <c r="E92" s="73" t="s">
        <v>296</v>
      </c>
      <c r="F92" s="68"/>
      <c r="G92" s="41">
        <v>23</v>
      </c>
      <c r="I92" s="71">
        <v>17513013109</v>
      </c>
      <c r="J92" s="68"/>
      <c r="K92" s="71">
        <v>0</v>
      </c>
      <c r="L92" s="68"/>
      <c r="M92" s="71">
        <f t="shared" si="1"/>
        <v>17513013109</v>
      </c>
      <c r="N92" s="68"/>
      <c r="O92" s="71">
        <v>155420794110</v>
      </c>
      <c r="P92" s="68"/>
      <c r="Q92" s="71">
        <v>0</v>
      </c>
      <c r="R92" s="68"/>
      <c r="S92" s="71">
        <f>O92-Q92</f>
        <v>155420794110</v>
      </c>
    </row>
    <row r="93" spans="1:19" ht="21.75" customHeight="1" x14ac:dyDescent="0.2">
      <c r="A93" s="72" t="s">
        <v>430</v>
      </c>
      <c r="E93" s="73" t="s">
        <v>482</v>
      </c>
      <c r="F93" s="68"/>
      <c r="G93" s="41">
        <v>18</v>
      </c>
      <c r="I93" s="71">
        <v>0</v>
      </c>
      <c r="J93" s="68"/>
      <c r="K93" s="71">
        <v>0</v>
      </c>
      <c r="L93" s="68"/>
      <c r="M93" s="71">
        <f t="shared" si="1"/>
        <v>0</v>
      </c>
      <c r="N93" s="68"/>
      <c r="O93" s="71">
        <v>128</v>
      </c>
      <c r="P93" s="68"/>
      <c r="Q93" s="71">
        <v>0</v>
      </c>
      <c r="R93" s="68"/>
      <c r="S93" s="71">
        <f>O93-Q93</f>
        <v>128</v>
      </c>
    </row>
    <row r="94" spans="1:19" ht="21.75" customHeight="1" x14ac:dyDescent="0.2">
      <c r="A94" s="72" t="s">
        <v>297</v>
      </c>
      <c r="E94" s="73" t="s">
        <v>299</v>
      </c>
      <c r="F94" s="68"/>
      <c r="G94" s="41">
        <v>18</v>
      </c>
      <c r="I94" s="71">
        <v>73365647331</v>
      </c>
      <c r="J94" s="68"/>
      <c r="K94" s="71">
        <v>0</v>
      </c>
      <c r="L94" s="68"/>
      <c r="M94" s="71">
        <f t="shared" si="1"/>
        <v>73365647331</v>
      </c>
      <c r="N94" s="68"/>
      <c r="O94" s="71">
        <v>469201629811</v>
      </c>
      <c r="P94" s="68"/>
      <c r="Q94" s="71">
        <v>0</v>
      </c>
      <c r="R94" s="68"/>
      <c r="S94" s="71">
        <f>O94-Q94</f>
        <v>469201629811</v>
      </c>
    </row>
    <row r="95" spans="1:19" ht="21.75" customHeight="1" x14ac:dyDescent="0.2">
      <c r="A95" s="72" t="s">
        <v>300</v>
      </c>
      <c r="E95" s="73" t="s">
        <v>302</v>
      </c>
      <c r="F95" s="68"/>
      <c r="G95" s="41">
        <v>20.5</v>
      </c>
      <c r="I95" s="71">
        <v>310715623287</v>
      </c>
      <c r="J95" s="68"/>
      <c r="K95" s="71">
        <v>0</v>
      </c>
      <c r="L95" s="68"/>
      <c r="M95" s="71">
        <f t="shared" si="1"/>
        <v>310715623287</v>
      </c>
      <c r="N95" s="68"/>
      <c r="O95" s="71">
        <v>2265184754595</v>
      </c>
      <c r="P95" s="68"/>
      <c r="Q95" s="71">
        <v>0</v>
      </c>
      <c r="R95" s="68"/>
      <c r="S95" s="71">
        <f>O95-Q95</f>
        <v>2265184754595</v>
      </c>
    </row>
    <row r="96" spans="1:19" ht="21.75" customHeight="1" x14ac:dyDescent="0.2">
      <c r="A96" s="72" t="s">
        <v>429</v>
      </c>
      <c r="E96" s="73" t="s">
        <v>481</v>
      </c>
      <c r="F96" s="68"/>
      <c r="G96" s="41">
        <v>18</v>
      </c>
      <c r="I96" s="71">
        <v>0</v>
      </c>
      <c r="J96" s="68"/>
      <c r="K96" s="71">
        <v>0</v>
      </c>
      <c r="L96" s="68"/>
      <c r="M96" s="71">
        <f t="shared" si="1"/>
        <v>0</v>
      </c>
      <c r="N96" s="68"/>
      <c r="O96" s="71">
        <v>131583709850</v>
      </c>
      <c r="P96" s="68"/>
      <c r="Q96" s="71">
        <v>0</v>
      </c>
      <c r="R96" s="68"/>
      <c r="S96" s="71">
        <f>O96-Q96</f>
        <v>131583709850</v>
      </c>
    </row>
    <row r="97" spans="1:19" ht="21.75" customHeight="1" x14ac:dyDescent="0.2">
      <c r="A97" s="72" t="s">
        <v>428</v>
      </c>
      <c r="E97" s="73" t="s">
        <v>480</v>
      </c>
      <c r="F97" s="68"/>
      <c r="G97" s="41">
        <v>18</v>
      </c>
      <c r="I97" s="71">
        <v>0</v>
      </c>
      <c r="J97" s="68"/>
      <c r="K97" s="71">
        <v>0</v>
      </c>
      <c r="L97" s="68"/>
      <c r="M97" s="71">
        <f t="shared" si="1"/>
        <v>0</v>
      </c>
      <c r="N97" s="68"/>
      <c r="O97" s="71">
        <v>526339793974</v>
      </c>
      <c r="P97" s="68"/>
      <c r="Q97" s="71">
        <v>0</v>
      </c>
      <c r="R97" s="68"/>
      <c r="S97" s="71">
        <f>O97-Q97</f>
        <v>526339793974</v>
      </c>
    </row>
    <row r="98" spans="1:19" ht="21.75" customHeight="1" x14ac:dyDescent="0.2">
      <c r="A98" s="72" t="s">
        <v>303</v>
      </c>
      <c r="E98" s="73" t="s">
        <v>299</v>
      </c>
      <c r="F98" s="68"/>
      <c r="G98" s="41">
        <v>18</v>
      </c>
      <c r="I98" s="71">
        <v>88038647666</v>
      </c>
      <c r="J98" s="68"/>
      <c r="K98" s="71">
        <v>0</v>
      </c>
      <c r="L98" s="68"/>
      <c r="M98" s="71">
        <f t="shared" si="1"/>
        <v>88038647666</v>
      </c>
      <c r="N98" s="68"/>
      <c r="O98" s="71">
        <v>528427952582</v>
      </c>
      <c r="P98" s="68"/>
      <c r="Q98" s="71">
        <v>0</v>
      </c>
      <c r="R98" s="68"/>
      <c r="S98" s="71">
        <f t="shared" ref="S98:S103" si="2">O98-Q98</f>
        <v>528427952582</v>
      </c>
    </row>
    <row r="99" spans="1:19" ht="21.75" customHeight="1" x14ac:dyDescent="0.2">
      <c r="A99" s="72" t="s">
        <v>316</v>
      </c>
      <c r="E99" s="73" t="s">
        <v>317</v>
      </c>
      <c r="F99" s="68"/>
      <c r="G99" s="41">
        <v>23</v>
      </c>
      <c r="I99" s="71">
        <v>19975434889</v>
      </c>
      <c r="J99" s="68"/>
      <c r="K99" s="71">
        <v>0</v>
      </c>
      <c r="L99" s="68"/>
      <c r="M99" s="71">
        <f t="shared" si="1"/>
        <v>19975434889</v>
      </c>
      <c r="N99" s="68"/>
      <c r="O99" s="71">
        <v>19975434889</v>
      </c>
      <c r="P99" s="68"/>
      <c r="Q99" s="71">
        <v>0</v>
      </c>
      <c r="R99" s="68"/>
      <c r="S99" s="71">
        <f t="shared" si="2"/>
        <v>19975434889</v>
      </c>
    </row>
    <row r="100" spans="1:19" ht="21.75" customHeight="1" x14ac:dyDescent="0.2">
      <c r="A100" s="72" t="s">
        <v>313</v>
      </c>
      <c r="E100" s="73" t="s">
        <v>315</v>
      </c>
      <c r="F100" s="68"/>
      <c r="G100" s="41">
        <v>23</v>
      </c>
      <c r="I100" s="71">
        <v>490598027458</v>
      </c>
      <c r="J100" s="68"/>
      <c r="K100" s="71">
        <v>0</v>
      </c>
      <c r="L100" s="68"/>
      <c r="M100" s="71">
        <f t="shared" si="1"/>
        <v>490598027458</v>
      </c>
      <c r="N100" s="68"/>
      <c r="O100" s="71">
        <v>490598027458</v>
      </c>
      <c r="P100" s="68"/>
      <c r="Q100" s="71">
        <v>0</v>
      </c>
      <c r="R100" s="68"/>
      <c r="S100" s="71">
        <f t="shared" si="2"/>
        <v>490598027458</v>
      </c>
    </row>
    <row r="101" spans="1:19" ht="21.75" customHeight="1" x14ac:dyDescent="0.2">
      <c r="A101" s="72" t="s">
        <v>308</v>
      </c>
      <c r="E101" s="73" t="s">
        <v>309</v>
      </c>
      <c r="F101" s="68"/>
      <c r="G101" s="41">
        <v>23</v>
      </c>
      <c r="I101" s="71">
        <v>4982664833</v>
      </c>
      <c r="J101" s="68"/>
      <c r="K101" s="71">
        <v>0</v>
      </c>
      <c r="L101" s="68"/>
      <c r="M101" s="71">
        <f t="shared" si="1"/>
        <v>4982664833</v>
      </c>
      <c r="N101" s="68"/>
      <c r="O101" s="71">
        <v>4982664833</v>
      </c>
      <c r="P101" s="68"/>
      <c r="Q101" s="71">
        <v>0</v>
      </c>
      <c r="R101" s="68"/>
      <c r="S101" s="71">
        <f t="shared" si="2"/>
        <v>4982664833</v>
      </c>
    </row>
    <row r="102" spans="1:19" ht="21.75" customHeight="1" x14ac:dyDescent="0.2">
      <c r="A102" s="72" t="s">
        <v>305</v>
      </c>
      <c r="E102" s="73" t="s">
        <v>307</v>
      </c>
      <c r="F102" s="68"/>
      <c r="G102" s="41">
        <v>23</v>
      </c>
      <c r="I102" s="71">
        <v>4495980438202</v>
      </c>
      <c r="J102" s="68"/>
      <c r="K102" s="71">
        <v>0</v>
      </c>
      <c r="L102" s="68"/>
      <c r="M102" s="71">
        <f t="shared" si="1"/>
        <v>4495980438202</v>
      </c>
      <c r="N102" s="68"/>
      <c r="O102" s="71">
        <v>4495980438202</v>
      </c>
      <c r="P102" s="68"/>
      <c r="Q102" s="71">
        <v>0</v>
      </c>
      <c r="R102" s="68"/>
      <c r="S102" s="71">
        <f t="shared" si="2"/>
        <v>4495980438202</v>
      </c>
    </row>
    <row r="103" spans="1:19" ht="21.75" customHeight="1" x14ac:dyDescent="0.2">
      <c r="A103" s="72" t="s">
        <v>310</v>
      </c>
      <c r="E103" s="73" t="s">
        <v>312</v>
      </c>
      <c r="F103" s="68"/>
      <c r="G103" s="41">
        <v>23</v>
      </c>
      <c r="I103" s="71">
        <v>172404083227</v>
      </c>
      <c r="J103" s="68"/>
      <c r="K103" s="71">
        <v>0</v>
      </c>
      <c r="L103" s="68"/>
      <c r="M103" s="71">
        <f t="shared" si="1"/>
        <v>172404083227</v>
      </c>
      <c r="N103" s="68"/>
      <c r="O103" s="71">
        <v>172404083227</v>
      </c>
      <c r="P103" s="68"/>
      <c r="Q103" s="71">
        <v>0</v>
      </c>
      <c r="R103" s="68"/>
      <c r="S103" s="71">
        <f t="shared" si="2"/>
        <v>172404083227</v>
      </c>
    </row>
    <row r="104" spans="1:19" ht="21.75" thickBot="1" x14ac:dyDescent="0.25">
      <c r="A104" s="74" t="s">
        <v>50</v>
      </c>
      <c r="I104" s="75">
        <f>SUM(I8:I103)</f>
        <v>12533601171627</v>
      </c>
      <c r="J104" s="68"/>
      <c r="K104" s="75">
        <f>SUM(K8:K103)</f>
        <v>0</v>
      </c>
      <c r="L104" s="68"/>
      <c r="M104" s="75">
        <f>SUM(M8:M103)</f>
        <v>12533601171627</v>
      </c>
      <c r="N104" s="68"/>
      <c r="O104" s="75">
        <f>SUM(O8:O103)</f>
        <v>67377067750643</v>
      </c>
      <c r="P104" s="68"/>
      <c r="Q104" s="75">
        <f>SUM(Q8:Q103)</f>
        <v>0</v>
      </c>
      <c r="R104" s="68"/>
      <c r="S104" s="75">
        <f>SUM(S8:S103)</f>
        <v>67377067750643</v>
      </c>
    </row>
    <row r="105" spans="1:19" ht="13.5" thickTop="1" x14ac:dyDescent="0.2"/>
  </sheetData>
  <mergeCells count="8">
    <mergeCell ref="A1:S1"/>
    <mergeCell ref="A2:S2"/>
    <mergeCell ref="A3:S3"/>
    <mergeCell ref="A5:S5"/>
    <mergeCell ref="A6:A7"/>
    <mergeCell ref="I6:M6"/>
    <mergeCell ref="O6:S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rightToLeft="1" workbookViewId="0">
      <selection activeCell="C23" sqref="C23"/>
    </sheetView>
  </sheetViews>
  <sheetFormatPr defaultRowHeight="12.75" x14ac:dyDescent="0.2"/>
  <cols>
    <col min="1" max="1" width="15.7109375" bestFit="1" customWidth="1"/>
    <col min="2" max="2" width="1.28515625" customWidth="1"/>
    <col min="3" max="3" width="17.5703125" bestFit="1" customWidth="1"/>
    <col min="4" max="4" width="1.28515625" customWidth="1"/>
    <col min="5" max="5" width="14.7109375" bestFit="1" customWidth="1"/>
    <col min="6" max="6" width="1.28515625" customWidth="1"/>
    <col min="7" max="7" width="17.7109375" bestFit="1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8.7109375" bestFit="1" customWidth="1"/>
    <col min="14" max="14" width="0.28515625" customWidth="1"/>
  </cols>
  <sheetData>
    <row r="1" spans="1:1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4.45" customHeight="1" x14ac:dyDescent="0.2"/>
    <row r="5" spans="1:13" ht="14.45" customHeight="1" x14ac:dyDescent="0.2">
      <c r="A5" s="60" t="s">
        <v>492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5" customHeight="1" x14ac:dyDescent="0.2">
      <c r="A6" s="56" t="s">
        <v>358</v>
      </c>
      <c r="C6" s="56" t="s">
        <v>374</v>
      </c>
      <c r="D6" s="56"/>
      <c r="E6" s="56"/>
      <c r="F6" s="56"/>
      <c r="G6" s="56"/>
      <c r="I6" s="56" t="s">
        <v>375</v>
      </c>
      <c r="J6" s="56"/>
      <c r="K6" s="56"/>
      <c r="L6" s="56"/>
      <c r="M6" s="56"/>
    </row>
    <row r="7" spans="1:13" ht="29.1" customHeight="1" x14ac:dyDescent="0.2">
      <c r="A7" s="56"/>
      <c r="C7" s="19" t="s">
        <v>469</v>
      </c>
      <c r="D7" s="3"/>
      <c r="E7" s="19" t="s">
        <v>456</v>
      </c>
      <c r="F7" s="3"/>
      <c r="G7" s="19" t="s">
        <v>470</v>
      </c>
      <c r="I7" s="19" t="s">
        <v>469</v>
      </c>
      <c r="J7" s="3"/>
      <c r="K7" s="19" t="s">
        <v>456</v>
      </c>
      <c r="L7" s="3"/>
      <c r="M7" s="19" t="s">
        <v>470</v>
      </c>
    </row>
    <row r="8" spans="1:13" ht="21.75" customHeight="1" x14ac:dyDescent="0.2">
      <c r="A8" s="5" t="s">
        <v>527</v>
      </c>
      <c r="C8" s="6">
        <v>27145547361</v>
      </c>
      <c r="E8" s="6">
        <v>155159096</v>
      </c>
      <c r="G8" s="6">
        <v>26990388265</v>
      </c>
      <c r="I8" s="6">
        <v>369866327730</v>
      </c>
      <c r="K8" s="6">
        <v>155159096</v>
      </c>
      <c r="M8" s="6">
        <v>369711168634</v>
      </c>
    </row>
    <row r="9" spans="1:13" ht="21.75" customHeight="1" x14ac:dyDescent="0.2">
      <c r="A9" s="8" t="s">
        <v>534</v>
      </c>
      <c r="C9" s="9">
        <v>0</v>
      </c>
      <c r="E9" s="9">
        <v>0</v>
      </c>
      <c r="G9" s="9">
        <v>0</v>
      </c>
      <c r="I9" s="9">
        <v>211130316</v>
      </c>
      <c r="K9" s="9">
        <v>0</v>
      </c>
      <c r="M9" s="9">
        <v>211130316</v>
      </c>
    </row>
    <row r="10" spans="1:13" ht="21.75" customHeight="1" x14ac:dyDescent="0.2">
      <c r="A10" s="8" t="s">
        <v>531</v>
      </c>
      <c r="C10" s="9">
        <v>2219433</v>
      </c>
      <c r="E10" s="9">
        <v>0</v>
      </c>
      <c r="G10" s="9">
        <v>2219433</v>
      </c>
      <c r="I10" s="9">
        <v>1058260100737</v>
      </c>
      <c r="K10" s="9">
        <v>0</v>
      </c>
      <c r="M10" s="9">
        <v>1058260100737</v>
      </c>
    </row>
    <row r="11" spans="1:13" ht="21.75" customHeight="1" x14ac:dyDescent="0.2">
      <c r="A11" s="8" t="s">
        <v>524</v>
      </c>
      <c r="C11" s="9">
        <v>1180803924693</v>
      </c>
      <c r="E11" s="9">
        <v>-72824128</v>
      </c>
      <c r="G11" s="9">
        <v>1180876748821</v>
      </c>
      <c r="I11" s="9">
        <v>8852451944262</v>
      </c>
      <c r="K11" s="9">
        <v>252248405</v>
      </c>
      <c r="M11" s="9">
        <v>8852199695857</v>
      </c>
    </row>
    <row r="12" spans="1:13" ht="21.75" customHeight="1" x14ac:dyDescent="0.2">
      <c r="A12" s="8" t="s">
        <v>525</v>
      </c>
      <c r="C12" s="9">
        <v>0</v>
      </c>
      <c r="E12" s="9">
        <v>0</v>
      </c>
      <c r="G12" s="9">
        <v>0</v>
      </c>
      <c r="I12" s="9">
        <v>9969490</v>
      </c>
      <c r="K12" s="9">
        <v>0</v>
      </c>
      <c r="M12" s="9">
        <v>9969490</v>
      </c>
    </row>
    <row r="13" spans="1:13" ht="21.75" customHeight="1" x14ac:dyDescent="0.2">
      <c r="A13" s="8" t="s">
        <v>537</v>
      </c>
      <c r="C13" s="9">
        <v>88986318856</v>
      </c>
      <c r="E13" s="9">
        <v>-73520427</v>
      </c>
      <c r="G13" s="9">
        <v>89059839283</v>
      </c>
      <c r="I13" s="9">
        <v>95123305156</v>
      </c>
      <c r="K13" s="9">
        <v>73520426</v>
      </c>
      <c r="M13" s="9">
        <v>95049784730</v>
      </c>
    </row>
    <row r="14" spans="1:13" ht="21.75" customHeight="1" x14ac:dyDescent="0.2">
      <c r="A14" s="8" t="s">
        <v>526</v>
      </c>
      <c r="C14" s="9">
        <v>15745865232</v>
      </c>
      <c r="E14" s="9">
        <v>-4176410</v>
      </c>
      <c r="G14" s="9">
        <v>15750041642</v>
      </c>
      <c r="I14" s="9">
        <v>97201840050</v>
      </c>
      <c r="K14" s="9">
        <v>75890877</v>
      </c>
      <c r="M14" s="9">
        <v>97125949173</v>
      </c>
    </row>
    <row r="15" spans="1:13" ht="21.75" customHeight="1" x14ac:dyDescent="0.2">
      <c r="A15" s="8" t="s">
        <v>536</v>
      </c>
      <c r="C15" s="9">
        <v>1808269236</v>
      </c>
      <c r="E15" s="9">
        <v>40677668</v>
      </c>
      <c r="G15" s="9">
        <v>1767591568</v>
      </c>
      <c r="I15" s="9">
        <v>1808327390</v>
      </c>
      <c r="K15" s="9">
        <v>40677668</v>
      </c>
      <c r="M15" s="9">
        <v>1767649722</v>
      </c>
    </row>
    <row r="16" spans="1:13" ht="21.75" customHeight="1" x14ac:dyDescent="0.2">
      <c r="A16" s="8" t="s">
        <v>532</v>
      </c>
      <c r="C16" s="9">
        <v>668846037738</v>
      </c>
      <c r="E16" s="9">
        <v>-670320087</v>
      </c>
      <c r="G16" s="9">
        <v>669516357825</v>
      </c>
      <c r="I16" s="9">
        <v>4156104906480</v>
      </c>
      <c r="K16" s="9">
        <v>3402281483</v>
      </c>
      <c r="M16" s="9">
        <v>4152702624997</v>
      </c>
    </row>
    <row r="17" spans="1:13" ht="21.75" customHeight="1" x14ac:dyDescent="0.2">
      <c r="A17" s="8" t="s">
        <v>535</v>
      </c>
      <c r="C17" s="9">
        <v>1094687283526</v>
      </c>
      <c r="E17" s="9">
        <v>-592591116</v>
      </c>
      <c r="G17" s="9">
        <v>1095279874642</v>
      </c>
      <c r="I17" s="9">
        <v>6747481271641</v>
      </c>
      <c r="K17" s="9">
        <v>4252216704</v>
      </c>
      <c r="M17" s="9">
        <v>6743229054937</v>
      </c>
    </row>
    <row r="18" spans="1:13" ht="21.75" customHeight="1" x14ac:dyDescent="0.2">
      <c r="A18" s="8" t="s">
        <v>529</v>
      </c>
      <c r="C18" s="9">
        <v>34402191787</v>
      </c>
      <c r="E18" s="9">
        <v>-180709869</v>
      </c>
      <c r="G18" s="9">
        <v>34582901656</v>
      </c>
      <c r="I18" s="9">
        <v>66836521147</v>
      </c>
      <c r="K18" s="9">
        <v>0</v>
      </c>
      <c r="M18" s="9">
        <v>66836521147</v>
      </c>
    </row>
    <row r="19" spans="1:13" ht="21.75" customHeight="1" x14ac:dyDescent="0.2">
      <c r="A19" s="8" t="s">
        <v>530</v>
      </c>
      <c r="C19" s="9">
        <v>227613014089</v>
      </c>
      <c r="E19" s="9">
        <v>-3993072139</v>
      </c>
      <c r="G19" s="9">
        <v>231606086228</v>
      </c>
      <c r="I19" s="9">
        <v>1970784602460</v>
      </c>
      <c r="K19" s="9">
        <v>3503279527</v>
      </c>
      <c r="M19" s="9">
        <v>1967281322933</v>
      </c>
    </row>
    <row r="20" spans="1:13" ht="21.75" customHeight="1" x14ac:dyDescent="0.2">
      <c r="A20" s="8" t="s">
        <v>533</v>
      </c>
      <c r="C20" s="9">
        <v>1528476176882</v>
      </c>
      <c r="E20" s="9">
        <v>-681200021</v>
      </c>
      <c r="G20" s="9">
        <v>1529157376903</v>
      </c>
      <c r="I20" s="9">
        <v>6375897242250</v>
      </c>
      <c r="K20" s="9">
        <v>7994744942</v>
      </c>
      <c r="M20" s="9">
        <v>6367902497308</v>
      </c>
    </row>
    <row r="21" spans="1:13" ht="21.75" customHeight="1" x14ac:dyDescent="0.2">
      <c r="A21" s="8" t="s">
        <v>528</v>
      </c>
      <c r="C21" s="9">
        <v>231951983807</v>
      </c>
      <c r="E21" s="9">
        <v>739566453</v>
      </c>
      <c r="G21" s="9">
        <v>231212417354</v>
      </c>
      <c r="I21" s="9">
        <v>735095795426</v>
      </c>
      <c r="K21" s="9">
        <v>1871099053</v>
      </c>
      <c r="M21" s="9">
        <v>733224696373</v>
      </c>
    </row>
    <row r="22" spans="1:13" ht="21.75" customHeight="1" thickBot="1" x14ac:dyDescent="0.25">
      <c r="A22" s="15" t="s">
        <v>50</v>
      </c>
      <c r="C22" s="16">
        <f>SUM(C8:C21)</f>
        <v>5100468832640</v>
      </c>
      <c r="E22" s="16">
        <v>-5333010980</v>
      </c>
      <c r="G22" s="16">
        <v>5105801843620</v>
      </c>
      <c r="I22" s="16">
        <v>30527133284535</v>
      </c>
      <c r="K22" s="16">
        <v>21621118181</v>
      </c>
      <c r="M22" s="16">
        <f>SUM(M8:M21)</f>
        <v>30505512166354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18"/>
  <sheetViews>
    <sheetView rightToLeft="1" zoomScale="85" zoomScaleNormal="85" workbookViewId="0">
      <selection activeCell="Q9" sqref="Q9"/>
    </sheetView>
  </sheetViews>
  <sheetFormatPr defaultRowHeight="12.75" x14ac:dyDescent="0.2"/>
  <cols>
    <col min="1" max="1" width="31.85546875" bestFit="1" customWidth="1"/>
    <col min="2" max="2" width="1.28515625" customWidth="1"/>
    <col min="3" max="3" width="11.5703125" bestFit="1" customWidth="1"/>
    <col min="4" max="4" width="1.28515625" customWidth="1"/>
    <col min="5" max="5" width="19.85546875" bestFit="1" customWidth="1"/>
    <col min="6" max="6" width="1.28515625" customWidth="1"/>
    <col min="7" max="7" width="20" bestFit="1" customWidth="1"/>
    <col min="8" max="8" width="1.28515625" customWidth="1"/>
    <col min="9" max="9" width="22.28515625" bestFit="1" customWidth="1"/>
    <col min="10" max="10" width="1.28515625" customWidth="1"/>
    <col min="11" max="11" width="14.42578125" bestFit="1" customWidth="1"/>
    <col min="12" max="12" width="1.28515625" customWidth="1"/>
    <col min="13" max="13" width="21" bestFit="1" customWidth="1"/>
    <col min="14" max="14" width="1.28515625" customWidth="1"/>
    <col min="15" max="15" width="21.140625" bestFit="1" customWidth="1"/>
    <col min="16" max="16" width="1.28515625" customWidth="1"/>
    <col min="17" max="17" width="22.28515625" bestFit="1" customWidth="1"/>
    <col min="18" max="18" width="15.5703125" bestFit="1" customWidth="1"/>
    <col min="19" max="19" width="11.42578125" bestFit="1" customWidth="1"/>
    <col min="20" max="20" width="24.85546875" bestFit="1" customWidth="1"/>
    <col min="21" max="21" width="13.5703125" bestFit="1" customWidth="1"/>
  </cols>
  <sheetData>
    <row r="1" spans="1:19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9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9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9" ht="14.45" customHeight="1" x14ac:dyDescent="0.2"/>
    <row r="5" spans="1:19" ht="14.45" customHeight="1" x14ac:dyDescent="0.2">
      <c r="A5" s="60" t="s">
        <v>493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9" ht="14.45" customHeight="1" x14ac:dyDescent="0.2">
      <c r="A6" s="56" t="s">
        <v>358</v>
      </c>
      <c r="C6" s="56" t="s">
        <v>374</v>
      </c>
      <c r="D6" s="56"/>
      <c r="E6" s="56"/>
      <c r="F6" s="56"/>
      <c r="G6" s="56"/>
      <c r="H6" s="56"/>
      <c r="I6" s="56"/>
      <c r="K6" s="56" t="s">
        <v>375</v>
      </c>
      <c r="L6" s="56"/>
      <c r="M6" s="56"/>
      <c r="N6" s="56"/>
      <c r="O6" s="56"/>
      <c r="P6" s="56"/>
      <c r="Q6" s="56"/>
    </row>
    <row r="7" spans="1:19" ht="29.1" customHeight="1" x14ac:dyDescent="0.2">
      <c r="A7" s="56"/>
      <c r="C7" s="19" t="s">
        <v>13</v>
      </c>
      <c r="D7" s="3"/>
      <c r="E7" s="19" t="s">
        <v>494</v>
      </c>
      <c r="F7" s="3"/>
      <c r="G7" s="19" t="s">
        <v>495</v>
      </c>
      <c r="H7" s="3"/>
      <c r="I7" s="19" t="s">
        <v>496</v>
      </c>
      <c r="K7" s="19" t="s">
        <v>13</v>
      </c>
      <c r="L7" s="3"/>
      <c r="M7" s="19" t="s">
        <v>494</v>
      </c>
      <c r="N7" s="3"/>
      <c r="O7" s="19" t="s">
        <v>495</v>
      </c>
      <c r="P7" s="3"/>
      <c r="Q7" s="29" t="s">
        <v>496</v>
      </c>
    </row>
    <row r="8" spans="1:19" ht="21.75" customHeight="1" x14ac:dyDescent="0.2">
      <c r="A8" s="5" t="s">
        <v>28</v>
      </c>
      <c r="C8" s="6">
        <v>2010844</v>
      </c>
      <c r="E8" s="6">
        <v>8291056149</v>
      </c>
      <c r="G8" s="6">
        <v>8338998660</v>
      </c>
      <c r="I8" s="6">
        <f>E8-G8</f>
        <v>-47942511</v>
      </c>
      <c r="K8" s="6">
        <v>61602127</v>
      </c>
      <c r="M8" s="6">
        <v>304223137041</v>
      </c>
      <c r="O8" s="6">
        <v>295831251688</v>
      </c>
      <c r="Q8" s="27">
        <f>M8-O8</f>
        <v>8391885353</v>
      </c>
      <c r="S8" s="35"/>
    </row>
    <row r="9" spans="1:19" ht="21.75" customHeight="1" x14ac:dyDescent="0.2">
      <c r="A9" s="8" t="s">
        <v>380</v>
      </c>
      <c r="C9" s="9">
        <v>0</v>
      </c>
      <c r="E9" s="9">
        <v>0</v>
      </c>
      <c r="G9" s="9">
        <v>0</v>
      </c>
      <c r="I9" s="9">
        <v>0</v>
      </c>
      <c r="K9" s="9">
        <v>132690289</v>
      </c>
      <c r="M9" s="9">
        <v>408515581705</v>
      </c>
      <c r="O9" s="9">
        <v>396160156604</v>
      </c>
      <c r="Q9" s="21">
        <f t="shared" ref="Q9:Q51" si="0">M9-O9</f>
        <v>12355425101</v>
      </c>
      <c r="S9" s="30"/>
    </row>
    <row r="10" spans="1:19" ht="21.75" customHeight="1" x14ac:dyDescent="0.2">
      <c r="A10" s="8" t="s">
        <v>401</v>
      </c>
      <c r="C10" s="9">
        <v>0</v>
      </c>
      <c r="E10" s="9">
        <v>0</v>
      </c>
      <c r="G10" s="9">
        <v>0</v>
      </c>
      <c r="I10" s="9">
        <v>0</v>
      </c>
      <c r="K10" s="9">
        <v>2000000</v>
      </c>
      <c r="M10" s="9">
        <v>23461531679</v>
      </c>
      <c r="O10" s="9">
        <v>23172394578</v>
      </c>
      <c r="Q10" s="21">
        <f t="shared" si="0"/>
        <v>289137101</v>
      </c>
      <c r="S10" s="30"/>
    </row>
    <row r="11" spans="1:19" ht="21.75" customHeight="1" x14ac:dyDescent="0.2">
      <c r="A11" s="8" t="s">
        <v>80</v>
      </c>
      <c r="C11" s="9">
        <v>0</v>
      </c>
      <c r="E11" s="9">
        <v>0</v>
      </c>
      <c r="G11" s="9">
        <v>0</v>
      </c>
      <c r="I11" s="9">
        <v>0</v>
      </c>
      <c r="K11" s="9">
        <v>39872664</v>
      </c>
      <c r="M11" s="9">
        <v>4617511539608</v>
      </c>
      <c r="O11" s="9">
        <v>4323723325842</v>
      </c>
      <c r="Q11" s="21">
        <f t="shared" si="0"/>
        <v>293788213766</v>
      </c>
    </row>
    <row r="12" spans="1:19" ht="21.75" customHeight="1" x14ac:dyDescent="0.2">
      <c r="A12" s="8" t="s">
        <v>22</v>
      </c>
      <c r="C12" s="9">
        <v>0</v>
      </c>
      <c r="E12" s="9">
        <v>0</v>
      </c>
      <c r="G12" s="9">
        <v>0</v>
      </c>
      <c r="I12" s="9">
        <v>0</v>
      </c>
      <c r="K12" s="9">
        <v>1</v>
      </c>
      <c r="M12" s="9">
        <v>1</v>
      </c>
      <c r="O12" s="9">
        <v>5261</v>
      </c>
      <c r="Q12" s="21">
        <f t="shared" si="0"/>
        <v>-5260</v>
      </c>
    </row>
    <row r="13" spans="1:19" ht="21.75" customHeight="1" x14ac:dyDescent="0.2">
      <c r="A13" s="8" t="s">
        <v>402</v>
      </c>
      <c r="C13" s="9">
        <v>0</v>
      </c>
      <c r="E13" s="9">
        <v>0</v>
      </c>
      <c r="G13" s="9">
        <v>0</v>
      </c>
      <c r="I13" s="9">
        <v>0</v>
      </c>
      <c r="K13" s="9">
        <v>2000000</v>
      </c>
      <c r="M13" s="9">
        <v>21451068361</v>
      </c>
      <c r="O13" s="9">
        <v>21108214708</v>
      </c>
      <c r="Q13" s="21">
        <f t="shared" si="0"/>
        <v>342853653</v>
      </c>
    </row>
    <row r="14" spans="1:19" ht="21.75" customHeight="1" x14ac:dyDescent="0.2">
      <c r="A14" s="8" t="s">
        <v>44</v>
      </c>
      <c r="C14" s="9">
        <v>0</v>
      </c>
      <c r="E14" s="9">
        <v>0</v>
      </c>
      <c r="G14" s="9">
        <v>0</v>
      </c>
      <c r="I14" s="9">
        <v>0</v>
      </c>
      <c r="K14" s="9" t="s">
        <v>538</v>
      </c>
      <c r="M14" s="9">
        <v>354230565923</v>
      </c>
      <c r="O14" s="9">
        <v>338753260351</v>
      </c>
      <c r="Q14" s="21">
        <f t="shared" si="0"/>
        <v>15477305572</v>
      </c>
    </row>
    <row r="15" spans="1:19" ht="21.75" customHeight="1" x14ac:dyDescent="0.2">
      <c r="A15" s="8" t="s">
        <v>381</v>
      </c>
      <c r="C15" s="9">
        <v>0</v>
      </c>
      <c r="E15" s="9">
        <v>0</v>
      </c>
      <c r="G15" s="9">
        <v>0</v>
      </c>
      <c r="I15" s="9">
        <v>0</v>
      </c>
      <c r="K15" s="9">
        <v>26300000</v>
      </c>
      <c r="M15" s="9">
        <v>99182919055</v>
      </c>
      <c r="O15" s="9">
        <v>95998496849</v>
      </c>
      <c r="Q15" s="21">
        <f t="shared" si="0"/>
        <v>3184422206</v>
      </c>
    </row>
    <row r="16" spans="1:19" ht="21.75" customHeight="1" x14ac:dyDescent="0.2">
      <c r="A16" s="8" t="s">
        <v>42</v>
      </c>
      <c r="C16" s="9">
        <v>0</v>
      </c>
      <c r="E16" s="9">
        <v>0</v>
      </c>
      <c r="G16" s="9">
        <v>0</v>
      </c>
      <c r="I16" s="9">
        <v>0</v>
      </c>
      <c r="K16" s="9">
        <v>8600000</v>
      </c>
      <c r="M16" s="9">
        <v>99680567560</v>
      </c>
      <c r="O16" s="9">
        <v>96779728664</v>
      </c>
      <c r="Q16" s="21">
        <f t="shared" si="0"/>
        <v>2900838896</v>
      </c>
    </row>
    <row r="17" spans="1:17" ht="21.75" customHeight="1" x14ac:dyDescent="0.2">
      <c r="A17" s="8" t="s">
        <v>382</v>
      </c>
      <c r="C17" s="9">
        <v>0</v>
      </c>
      <c r="E17" s="9">
        <v>0</v>
      </c>
      <c r="G17" s="9">
        <v>0</v>
      </c>
      <c r="I17" s="9">
        <v>0</v>
      </c>
      <c r="K17" s="9">
        <v>21088473</v>
      </c>
      <c r="M17" s="9">
        <v>287854380444</v>
      </c>
      <c r="O17" s="9">
        <v>284530249252</v>
      </c>
      <c r="Q17" s="21">
        <f t="shared" si="0"/>
        <v>3324131192</v>
      </c>
    </row>
    <row r="18" spans="1:17" ht="21.75" customHeight="1" x14ac:dyDescent="0.2">
      <c r="A18" s="8" t="s">
        <v>72</v>
      </c>
      <c r="C18" s="9">
        <v>0</v>
      </c>
      <c r="E18" s="9">
        <v>0</v>
      </c>
      <c r="G18" s="9">
        <v>0</v>
      </c>
      <c r="I18" s="9">
        <v>0</v>
      </c>
      <c r="K18" s="9">
        <v>60000</v>
      </c>
      <c r="M18" s="9">
        <v>8587012369</v>
      </c>
      <c r="O18" s="9">
        <v>8494729377</v>
      </c>
      <c r="Q18" s="21">
        <f t="shared" si="0"/>
        <v>92282992</v>
      </c>
    </row>
    <row r="19" spans="1:17" ht="21.75" customHeight="1" x14ac:dyDescent="0.2">
      <c r="A19" s="8" t="s">
        <v>383</v>
      </c>
      <c r="C19" s="9">
        <v>0</v>
      </c>
      <c r="E19" s="9">
        <v>0</v>
      </c>
      <c r="G19" s="9">
        <v>0</v>
      </c>
      <c r="I19" s="9">
        <v>0</v>
      </c>
      <c r="K19" s="9">
        <v>25894821</v>
      </c>
      <c r="M19" s="9">
        <v>368767474201</v>
      </c>
      <c r="O19" s="9">
        <v>371097708432</v>
      </c>
      <c r="Q19" s="21">
        <f t="shared" si="0"/>
        <v>-2330234231</v>
      </c>
    </row>
    <row r="20" spans="1:17" ht="21.75" customHeight="1" x14ac:dyDescent="0.2">
      <c r="A20" s="8" t="s">
        <v>36</v>
      </c>
      <c r="C20" s="9">
        <v>0</v>
      </c>
      <c r="E20" s="9">
        <v>0</v>
      </c>
      <c r="G20" s="9">
        <v>0</v>
      </c>
      <c r="I20" s="9">
        <v>0</v>
      </c>
      <c r="K20" s="9">
        <v>73148901</v>
      </c>
      <c r="M20" s="9">
        <v>584134682831</v>
      </c>
      <c r="O20" s="9">
        <v>580097713797</v>
      </c>
      <c r="Q20" s="21">
        <f t="shared" si="0"/>
        <v>4036969034</v>
      </c>
    </row>
    <row r="21" spans="1:17" ht="21.75" customHeight="1" x14ac:dyDescent="0.2">
      <c r="A21" s="8" t="s">
        <v>384</v>
      </c>
      <c r="C21" s="9">
        <v>0</v>
      </c>
      <c r="E21" s="9">
        <v>0</v>
      </c>
      <c r="G21" s="9">
        <v>0</v>
      </c>
      <c r="I21" s="9">
        <v>0</v>
      </c>
      <c r="K21" s="9">
        <v>257511534</v>
      </c>
      <c r="M21" s="9">
        <v>262021746485</v>
      </c>
      <c r="O21" s="9">
        <v>254236264760</v>
      </c>
      <c r="Q21" s="21">
        <f t="shared" si="0"/>
        <v>7785481725</v>
      </c>
    </row>
    <row r="22" spans="1:17" ht="21.75" customHeight="1" x14ac:dyDescent="0.2">
      <c r="A22" s="8" t="s">
        <v>37</v>
      </c>
      <c r="C22" s="9">
        <v>0</v>
      </c>
      <c r="E22" s="9">
        <v>0</v>
      </c>
      <c r="G22" s="9">
        <v>0</v>
      </c>
      <c r="I22" s="9">
        <v>0</v>
      </c>
      <c r="K22" s="9">
        <v>7000000</v>
      </c>
      <c r="M22" s="9">
        <v>31193992125</v>
      </c>
      <c r="O22" s="9">
        <v>30894912703</v>
      </c>
      <c r="Q22" s="21">
        <f t="shared" si="0"/>
        <v>299079422</v>
      </c>
    </row>
    <row r="23" spans="1:17" ht="21.75" customHeight="1" x14ac:dyDescent="0.2">
      <c r="A23" s="8" t="s">
        <v>48</v>
      </c>
      <c r="C23" s="9">
        <v>0</v>
      </c>
      <c r="E23" s="9">
        <v>0</v>
      </c>
      <c r="G23" s="9">
        <v>0</v>
      </c>
      <c r="I23" s="9">
        <v>0</v>
      </c>
      <c r="K23" s="9">
        <v>9348000</v>
      </c>
      <c r="M23" s="9">
        <v>99429477517</v>
      </c>
      <c r="O23" s="9">
        <v>96532100515</v>
      </c>
      <c r="Q23" s="21">
        <f t="shared" si="0"/>
        <v>2897377002</v>
      </c>
    </row>
    <row r="24" spans="1:17" ht="21.75" customHeight="1" x14ac:dyDescent="0.2">
      <c r="A24" s="8" t="s">
        <v>385</v>
      </c>
      <c r="C24" s="9">
        <v>0</v>
      </c>
      <c r="E24" s="9">
        <v>0</v>
      </c>
      <c r="G24" s="9">
        <v>0</v>
      </c>
      <c r="I24" s="9">
        <v>0</v>
      </c>
      <c r="K24" s="9">
        <v>7187229</v>
      </c>
      <c r="M24" s="9">
        <v>14360374740</v>
      </c>
      <c r="O24" s="9">
        <v>13965100295</v>
      </c>
      <c r="Q24" s="21">
        <f t="shared" si="0"/>
        <v>395274445</v>
      </c>
    </row>
    <row r="25" spans="1:17" ht="21.75" customHeight="1" x14ac:dyDescent="0.2">
      <c r="A25" s="8" t="s">
        <v>38</v>
      </c>
      <c r="C25" s="9">
        <v>0</v>
      </c>
      <c r="E25" s="9">
        <v>0</v>
      </c>
      <c r="G25" s="9">
        <v>0</v>
      </c>
      <c r="I25" s="9">
        <v>0</v>
      </c>
      <c r="K25" s="9">
        <v>17758769</v>
      </c>
      <c r="M25" s="9">
        <v>245910774486</v>
      </c>
      <c r="O25" s="9">
        <v>238648852477</v>
      </c>
      <c r="Q25" s="21">
        <f t="shared" si="0"/>
        <v>7261922009</v>
      </c>
    </row>
    <row r="26" spans="1:17" ht="21.75" customHeight="1" x14ac:dyDescent="0.2">
      <c r="A26" s="8" t="s">
        <v>386</v>
      </c>
      <c r="C26" s="9">
        <v>0</v>
      </c>
      <c r="E26" s="9">
        <v>0</v>
      </c>
      <c r="G26" s="9">
        <v>0</v>
      </c>
      <c r="I26" s="9">
        <v>0</v>
      </c>
      <c r="K26" s="9">
        <v>4294569</v>
      </c>
      <c r="M26" s="9">
        <v>50066135525</v>
      </c>
      <c r="O26" s="9">
        <v>49419530502</v>
      </c>
      <c r="Q26" s="21">
        <f t="shared" si="0"/>
        <v>646605023</v>
      </c>
    </row>
    <row r="27" spans="1:17" ht="21.75" customHeight="1" x14ac:dyDescent="0.2">
      <c r="A27" s="8" t="s">
        <v>403</v>
      </c>
      <c r="C27" s="9">
        <v>0</v>
      </c>
      <c r="E27" s="9">
        <v>0</v>
      </c>
      <c r="G27" s="9">
        <v>0</v>
      </c>
      <c r="I27" s="9">
        <v>0</v>
      </c>
      <c r="K27" s="9">
        <v>1648597</v>
      </c>
      <c r="M27" s="9">
        <v>17790290913</v>
      </c>
      <c r="O27" s="9">
        <v>17204890831</v>
      </c>
      <c r="Q27" s="21">
        <f t="shared" si="0"/>
        <v>585400082</v>
      </c>
    </row>
    <row r="28" spans="1:17" ht="21.75" customHeight="1" x14ac:dyDescent="0.2">
      <c r="A28" s="8" t="s">
        <v>387</v>
      </c>
      <c r="C28" s="9">
        <v>0</v>
      </c>
      <c r="E28" s="9">
        <v>0</v>
      </c>
      <c r="G28" s="9">
        <v>0</v>
      </c>
      <c r="I28" s="9">
        <v>0</v>
      </c>
      <c r="K28" s="9">
        <v>6762922</v>
      </c>
      <c r="M28" s="9">
        <v>68377008809</v>
      </c>
      <c r="O28" s="9">
        <v>66307749370</v>
      </c>
      <c r="Q28" s="21">
        <f t="shared" si="0"/>
        <v>2069259439</v>
      </c>
    </row>
    <row r="29" spans="1:17" ht="21.75" customHeight="1" x14ac:dyDescent="0.2">
      <c r="A29" s="8" t="s">
        <v>74</v>
      </c>
      <c r="C29" s="9">
        <v>0</v>
      </c>
      <c r="E29" s="9">
        <v>0</v>
      </c>
      <c r="G29" s="9">
        <v>0</v>
      </c>
      <c r="I29" s="9">
        <v>0</v>
      </c>
      <c r="K29" s="9">
        <v>12516000</v>
      </c>
      <c r="M29" s="9">
        <v>299318500469</v>
      </c>
      <c r="O29" s="9">
        <v>330520210978</v>
      </c>
      <c r="Q29" s="21">
        <f t="shared" si="0"/>
        <v>-31201710509</v>
      </c>
    </row>
    <row r="30" spans="1:17" ht="21.75" customHeight="1" x14ac:dyDescent="0.2">
      <c r="A30" s="8" t="s">
        <v>388</v>
      </c>
      <c r="C30" s="9">
        <v>0</v>
      </c>
      <c r="E30" s="9">
        <v>0</v>
      </c>
      <c r="G30" s="9">
        <v>0</v>
      </c>
      <c r="I30" s="9">
        <v>0</v>
      </c>
      <c r="K30" s="9">
        <v>59261124</v>
      </c>
      <c r="M30" s="9">
        <v>421076867278</v>
      </c>
      <c r="O30" s="9">
        <v>424719462607</v>
      </c>
      <c r="Q30" s="21">
        <f t="shared" si="0"/>
        <v>-3642595329</v>
      </c>
    </row>
    <row r="31" spans="1:17" ht="21.75" customHeight="1" x14ac:dyDescent="0.2">
      <c r="A31" s="8" t="s">
        <v>389</v>
      </c>
      <c r="C31" s="9">
        <v>0</v>
      </c>
      <c r="E31" s="9">
        <v>0</v>
      </c>
      <c r="G31" s="9">
        <v>0</v>
      </c>
      <c r="I31" s="9">
        <v>0</v>
      </c>
      <c r="K31" s="9">
        <v>23945609</v>
      </c>
      <c r="M31" s="9">
        <v>1078221091243</v>
      </c>
      <c r="O31" s="9">
        <v>1041821530399</v>
      </c>
      <c r="Q31" s="21">
        <f t="shared" si="0"/>
        <v>36399560844</v>
      </c>
    </row>
    <row r="32" spans="1:17" ht="21.75" customHeight="1" x14ac:dyDescent="0.2">
      <c r="A32" s="8" t="s">
        <v>390</v>
      </c>
      <c r="C32" s="9">
        <v>0</v>
      </c>
      <c r="E32" s="9">
        <v>0</v>
      </c>
      <c r="G32" s="9">
        <v>0</v>
      </c>
      <c r="I32" s="9">
        <v>0</v>
      </c>
      <c r="K32" s="9">
        <v>141003569</v>
      </c>
      <c r="M32" s="9">
        <v>283183216400</v>
      </c>
      <c r="O32" s="9">
        <v>283026433151</v>
      </c>
      <c r="Q32" s="21">
        <f t="shared" si="0"/>
        <v>156783249</v>
      </c>
    </row>
    <row r="33" spans="1:17" ht="21.75" customHeight="1" x14ac:dyDescent="0.2">
      <c r="A33" s="8" t="s">
        <v>391</v>
      </c>
      <c r="C33" s="9">
        <v>0</v>
      </c>
      <c r="E33" s="9">
        <v>0</v>
      </c>
      <c r="G33" s="9">
        <v>0</v>
      </c>
      <c r="I33" s="9">
        <v>0</v>
      </c>
      <c r="K33" s="9">
        <v>7981953</v>
      </c>
      <c r="M33" s="9">
        <v>105293812244</v>
      </c>
      <c r="O33" s="9">
        <v>106951431166</v>
      </c>
      <c r="Q33" s="21">
        <f t="shared" si="0"/>
        <v>-1657618922</v>
      </c>
    </row>
    <row r="34" spans="1:17" ht="21.75" customHeight="1" x14ac:dyDescent="0.2">
      <c r="A34" s="8" t="s">
        <v>43</v>
      </c>
      <c r="C34" s="9">
        <v>0</v>
      </c>
      <c r="E34" s="9">
        <v>0</v>
      </c>
      <c r="G34" s="9">
        <v>0</v>
      </c>
      <c r="I34" s="9">
        <v>0</v>
      </c>
      <c r="K34" s="9">
        <v>13000000</v>
      </c>
      <c r="M34" s="9">
        <v>39319014072</v>
      </c>
      <c r="O34" s="9">
        <v>38983268021</v>
      </c>
      <c r="Q34" s="21">
        <f t="shared" si="0"/>
        <v>335746051</v>
      </c>
    </row>
    <row r="35" spans="1:17" ht="21.75" customHeight="1" x14ac:dyDescent="0.2">
      <c r="A35" s="8" t="s">
        <v>404</v>
      </c>
      <c r="C35" s="9">
        <v>0</v>
      </c>
      <c r="E35" s="9">
        <v>0</v>
      </c>
      <c r="G35" s="9">
        <v>0</v>
      </c>
      <c r="I35" s="9">
        <v>0</v>
      </c>
      <c r="K35" s="9">
        <v>10000000</v>
      </c>
      <c r="M35" s="9">
        <v>94437721900</v>
      </c>
      <c r="O35" s="9">
        <v>93444631737</v>
      </c>
      <c r="Q35" s="21">
        <f t="shared" si="0"/>
        <v>993090163</v>
      </c>
    </row>
    <row r="36" spans="1:17" ht="21.75" customHeight="1" x14ac:dyDescent="0.2">
      <c r="A36" s="8" t="s">
        <v>392</v>
      </c>
      <c r="C36" s="9">
        <v>0</v>
      </c>
      <c r="E36" s="9">
        <v>0</v>
      </c>
      <c r="G36" s="9">
        <v>0</v>
      </c>
      <c r="I36" s="9">
        <v>0</v>
      </c>
      <c r="K36" s="9">
        <v>4213815</v>
      </c>
      <c r="M36" s="9">
        <v>11752237374</v>
      </c>
      <c r="O36" s="9">
        <v>9900544143</v>
      </c>
      <c r="Q36" s="21">
        <f t="shared" si="0"/>
        <v>1851693231</v>
      </c>
    </row>
    <row r="37" spans="1:17" ht="21.75" customHeight="1" x14ac:dyDescent="0.2">
      <c r="A37" s="8" t="s">
        <v>89</v>
      </c>
      <c r="C37" s="9">
        <v>0</v>
      </c>
      <c r="E37" s="9">
        <v>0</v>
      </c>
      <c r="G37" s="9">
        <v>0</v>
      </c>
      <c r="I37" s="9">
        <v>0</v>
      </c>
      <c r="K37" s="9">
        <v>1391385</v>
      </c>
      <c r="M37" s="9">
        <v>486150297752</v>
      </c>
      <c r="O37" s="9">
        <v>469374184589</v>
      </c>
      <c r="Q37" s="21">
        <f t="shared" si="0"/>
        <v>16776113163</v>
      </c>
    </row>
    <row r="38" spans="1:17" ht="21.75" customHeight="1" x14ac:dyDescent="0.2">
      <c r="A38" s="8" t="s">
        <v>35</v>
      </c>
      <c r="C38" s="9">
        <v>0</v>
      </c>
      <c r="E38" s="9">
        <v>0</v>
      </c>
      <c r="G38" s="9">
        <v>0</v>
      </c>
      <c r="I38" s="9">
        <v>0</v>
      </c>
      <c r="K38" s="9">
        <v>1455829</v>
      </c>
      <c r="M38" s="9">
        <v>8512299962</v>
      </c>
      <c r="O38" s="9">
        <v>8504545624</v>
      </c>
      <c r="Q38" s="21">
        <f t="shared" si="0"/>
        <v>7754338</v>
      </c>
    </row>
    <row r="39" spans="1:17" ht="21.75" customHeight="1" x14ac:dyDescent="0.2">
      <c r="A39" s="8" t="s">
        <v>23</v>
      </c>
      <c r="C39" s="9">
        <v>0</v>
      </c>
      <c r="E39" s="9">
        <v>0</v>
      </c>
      <c r="G39" s="9">
        <v>0</v>
      </c>
      <c r="I39" s="9">
        <v>0</v>
      </c>
      <c r="K39" s="9">
        <v>56900000</v>
      </c>
      <c r="M39" s="9">
        <v>252762064637</v>
      </c>
      <c r="O39" s="9">
        <v>243960280857</v>
      </c>
      <c r="Q39" s="21">
        <f t="shared" si="0"/>
        <v>8801783780</v>
      </c>
    </row>
    <row r="40" spans="1:17" ht="21.75" customHeight="1" x14ac:dyDescent="0.2">
      <c r="A40" s="8" t="s">
        <v>393</v>
      </c>
      <c r="C40" s="9">
        <v>0</v>
      </c>
      <c r="E40" s="9">
        <v>0</v>
      </c>
      <c r="G40" s="9">
        <v>0</v>
      </c>
      <c r="I40" s="9">
        <v>0</v>
      </c>
      <c r="K40" s="9">
        <v>119000000</v>
      </c>
      <c r="M40" s="9">
        <v>132672652836</v>
      </c>
      <c r="O40" s="9">
        <v>130929118139</v>
      </c>
      <c r="Q40" s="21">
        <f t="shared" si="0"/>
        <v>1743534697</v>
      </c>
    </row>
    <row r="41" spans="1:17" ht="21.75" customHeight="1" x14ac:dyDescent="0.2">
      <c r="A41" s="8" t="s">
        <v>19</v>
      </c>
      <c r="C41" s="9">
        <v>0</v>
      </c>
      <c r="E41" s="9">
        <v>0</v>
      </c>
      <c r="G41" s="9">
        <v>0</v>
      </c>
      <c r="I41" s="9">
        <v>0</v>
      </c>
      <c r="K41" s="9">
        <v>505345107</v>
      </c>
      <c r="M41" s="9">
        <v>749339405915</v>
      </c>
      <c r="O41" s="9">
        <v>718767140793</v>
      </c>
      <c r="Q41" s="21">
        <f t="shared" si="0"/>
        <v>30572265122</v>
      </c>
    </row>
    <row r="42" spans="1:17" ht="21.75" customHeight="1" x14ac:dyDescent="0.2">
      <c r="A42" s="8" t="s">
        <v>394</v>
      </c>
      <c r="C42" s="9">
        <v>0</v>
      </c>
      <c r="E42" s="9">
        <v>0</v>
      </c>
      <c r="G42" s="9">
        <v>0</v>
      </c>
      <c r="I42" s="9">
        <v>0</v>
      </c>
      <c r="K42" s="9">
        <v>240000000</v>
      </c>
      <c r="M42" s="9">
        <v>135259187018</v>
      </c>
      <c r="O42" s="9">
        <v>130877759864</v>
      </c>
      <c r="Q42" s="21">
        <f t="shared" si="0"/>
        <v>4381427154</v>
      </c>
    </row>
    <row r="43" spans="1:17" ht="21.75" customHeight="1" x14ac:dyDescent="0.2">
      <c r="A43" s="8" t="s">
        <v>405</v>
      </c>
      <c r="C43" s="9">
        <v>0</v>
      </c>
      <c r="E43" s="9">
        <v>0</v>
      </c>
      <c r="G43" s="9">
        <v>0</v>
      </c>
      <c r="I43" s="9">
        <v>0</v>
      </c>
      <c r="K43" s="9">
        <v>10000000</v>
      </c>
      <c r="M43" s="9">
        <v>125850375000</v>
      </c>
      <c r="O43" s="9">
        <v>124222564284</v>
      </c>
      <c r="Q43" s="21">
        <f t="shared" si="0"/>
        <v>1627810716</v>
      </c>
    </row>
    <row r="44" spans="1:17" ht="21.75" customHeight="1" x14ac:dyDescent="0.2">
      <c r="A44" s="8" t="s">
        <v>395</v>
      </c>
      <c r="C44" s="9">
        <v>0</v>
      </c>
      <c r="E44" s="9">
        <v>0</v>
      </c>
      <c r="G44" s="9">
        <v>0</v>
      </c>
      <c r="I44" s="9">
        <v>0</v>
      </c>
      <c r="K44" s="9">
        <v>8800000</v>
      </c>
      <c r="M44" s="9">
        <v>13098618971</v>
      </c>
      <c r="O44" s="9">
        <v>12736711534</v>
      </c>
      <c r="Q44" s="21">
        <f t="shared" si="0"/>
        <v>361907437</v>
      </c>
    </row>
    <row r="45" spans="1:17" ht="21.75" customHeight="1" x14ac:dyDescent="0.2">
      <c r="A45" s="8" t="s">
        <v>45</v>
      </c>
      <c r="C45" s="9">
        <v>0</v>
      </c>
      <c r="E45" s="9">
        <v>0</v>
      </c>
      <c r="G45" s="9">
        <v>0</v>
      </c>
      <c r="I45" s="9">
        <v>0</v>
      </c>
      <c r="K45" s="9">
        <v>11415000</v>
      </c>
      <c r="M45" s="9">
        <v>170453238193</v>
      </c>
      <c r="O45" s="9">
        <v>165954352086</v>
      </c>
      <c r="Q45" s="21">
        <f t="shared" si="0"/>
        <v>4498886107</v>
      </c>
    </row>
    <row r="46" spans="1:17" ht="21.75" customHeight="1" x14ac:dyDescent="0.2">
      <c r="A46" s="8" t="s">
        <v>20</v>
      </c>
      <c r="C46" s="9">
        <v>0</v>
      </c>
      <c r="E46" s="9">
        <v>0</v>
      </c>
      <c r="G46" s="9">
        <v>0</v>
      </c>
      <c r="I46" s="9">
        <v>0</v>
      </c>
      <c r="K46" s="9">
        <v>100943280</v>
      </c>
      <c r="M46" s="9">
        <v>419645340119</v>
      </c>
      <c r="O46" s="9">
        <v>408108430560</v>
      </c>
      <c r="Q46" s="21">
        <f t="shared" si="0"/>
        <v>11536909559</v>
      </c>
    </row>
    <row r="47" spans="1:17" ht="21.75" customHeight="1" x14ac:dyDescent="0.2">
      <c r="A47" s="8" t="s">
        <v>396</v>
      </c>
      <c r="C47" s="9">
        <v>0</v>
      </c>
      <c r="E47" s="9">
        <v>0</v>
      </c>
      <c r="G47" s="9">
        <v>0</v>
      </c>
      <c r="I47" s="9">
        <v>0</v>
      </c>
      <c r="K47" s="9">
        <v>45860124</v>
      </c>
      <c r="M47" s="9">
        <v>131628963542</v>
      </c>
      <c r="O47" s="9">
        <v>127743945848</v>
      </c>
      <c r="Q47" s="21">
        <f t="shared" si="0"/>
        <v>3885017694</v>
      </c>
    </row>
    <row r="48" spans="1:17" ht="21.75" customHeight="1" x14ac:dyDescent="0.2">
      <c r="A48" s="8" t="s">
        <v>31</v>
      </c>
      <c r="C48" s="9">
        <v>0</v>
      </c>
      <c r="E48" s="9">
        <v>0</v>
      </c>
      <c r="G48" s="9">
        <v>0</v>
      </c>
      <c r="I48" s="9">
        <v>0</v>
      </c>
      <c r="K48" s="9">
        <v>10000000</v>
      </c>
      <c r="M48" s="9">
        <v>100715405348</v>
      </c>
      <c r="O48" s="9">
        <v>96098835800</v>
      </c>
      <c r="Q48" s="21">
        <f t="shared" si="0"/>
        <v>4616569548</v>
      </c>
    </row>
    <row r="49" spans="1:21" ht="21.75" customHeight="1" x14ac:dyDescent="0.2">
      <c r="A49" s="8" t="s">
        <v>30</v>
      </c>
      <c r="C49" s="9">
        <v>0</v>
      </c>
      <c r="E49" s="9">
        <v>0</v>
      </c>
      <c r="G49" s="9">
        <v>0</v>
      </c>
      <c r="I49" s="9">
        <v>0</v>
      </c>
      <c r="K49" s="9">
        <v>69813680</v>
      </c>
      <c r="M49" s="9">
        <v>517592216070</v>
      </c>
      <c r="O49" s="9">
        <v>515236301906</v>
      </c>
      <c r="Q49" s="21">
        <f t="shared" si="0"/>
        <v>2355914164</v>
      </c>
    </row>
    <row r="50" spans="1:21" ht="21.75" customHeight="1" x14ac:dyDescent="0.2">
      <c r="A50" s="8" t="s">
        <v>39</v>
      </c>
      <c r="C50" s="9">
        <v>0</v>
      </c>
      <c r="E50" s="9">
        <v>0</v>
      </c>
      <c r="G50" s="9">
        <v>0</v>
      </c>
      <c r="I50" s="9">
        <v>0</v>
      </c>
      <c r="K50" s="9">
        <v>14250000</v>
      </c>
      <c r="M50" s="9">
        <v>180430454490</v>
      </c>
      <c r="O50" s="9">
        <v>175277191599</v>
      </c>
      <c r="Q50" s="21">
        <f t="shared" si="0"/>
        <v>5153262891</v>
      </c>
    </row>
    <row r="51" spans="1:21" ht="21.75" customHeight="1" x14ac:dyDescent="0.2">
      <c r="A51" s="8" t="s">
        <v>397</v>
      </c>
      <c r="C51" s="9">
        <v>0</v>
      </c>
      <c r="E51" s="9">
        <v>0</v>
      </c>
      <c r="G51" s="9">
        <v>0</v>
      </c>
      <c r="I51" s="9">
        <v>0</v>
      </c>
      <c r="K51" s="9">
        <v>252945468</v>
      </c>
      <c r="M51" s="9">
        <v>2973763590041</v>
      </c>
      <c r="O51" s="9">
        <v>2891747334482</v>
      </c>
      <c r="Q51" s="21">
        <f t="shared" si="0"/>
        <v>82016255559</v>
      </c>
    </row>
    <row r="52" spans="1:21" ht="21.75" customHeight="1" x14ac:dyDescent="0.2">
      <c r="A52" s="8" t="s">
        <v>216</v>
      </c>
      <c r="C52" s="9">
        <v>430000</v>
      </c>
      <c r="E52" s="9">
        <v>429940000000</v>
      </c>
      <c r="G52" s="9">
        <v>425865507007</v>
      </c>
      <c r="I52" s="9">
        <f>E52-G52</f>
        <v>4074492993</v>
      </c>
      <c r="K52" s="9">
        <v>430000</v>
      </c>
      <c r="M52" s="9">
        <v>429940000000</v>
      </c>
      <c r="O52" s="9">
        <v>425925507007</v>
      </c>
      <c r="Q52" s="21">
        <v>4014492993</v>
      </c>
      <c r="R52" s="30"/>
      <c r="T52" s="30"/>
      <c r="U52" s="30"/>
    </row>
    <row r="53" spans="1:21" ht="21.75" customHeight="1" x14ac:dyDescent="0.2">
      <c r="A53" s="8" t="s">
        <v>136</v>
      </c>
      <c r="C53" s="9">
        <v>489300</v>
      </c>
      <c r="E53" s="9">
        <v>489300000000</v>
      </c>
      <c r="G53" s="35">
        <v>428265368830</v>
      </c>
      <c r="I53" s="35">
        <f t="shared" ref="I53:I61" si="1">E53-G53</f>
        <v>61034631170</v>
      </c>
      <c r="K53" s="9">
        <v>489300</v>
      </c>
      <c r="M53" s="9">
        <v>489300000000</v>
      </c>
      <c r="O53" s="9">
        <v>428265368830</v>
      </c>
      <c r="Q53" s="21">
        <v>61034631170</v>
      </c>
      <c r="R53" s="30"/>
      <c r="T53" s="30"/>
      <c r="U53" s="30"/>
    </row>
    <row r="54" spans="1:21" ht="21.75" customHeight="1" x14ac:dyDescent="0.2">
      <c r="A54" s="8" t="s">
        <v>240</v>
      </c>
      <c r="C54" s="9">
        <v>15811025</v>
      </c>
      <c r="E54" s="9">
        <v>15271377587656</v>
      </c>
      <c r="G54" s="35">
        <v>15044579873146</v>
      </c>
      <c r="I54" s="35">
        <f t="shared" si="1"/>
        <v>226797714510</v>
      </c>
      <c r="K54" s="9">
        <v>25707185</v>
      </c>
      <c r="M54" s="9">
        <v>24613152429181</v>
      </c>
      <c r="O54" s="9">
        <v>24583714797183</v>
      </c>
      <c r="Q54" s="21">
        <v>29437631998</v>
      </c>
      <c r="R54" s="30"/>
      <c r="T54" s="30"/>
      <c r="U54" s="30"/>
    </row>
    <row r="55" spans="1:21" ht="21.75" customHeight="1" x14ac:dyDescent="0.2">
      <c r="A55" s="8" t="s">
        <v>234</v>
      </c>
      <c r="C55" s="9">
        <v>5000000</v>
      </c>
      <c r="E55" s="9">
        <v>3897500000000</v>
      </c>
      <c r="G55" s="35">
        <v>4101456421875</v>
      </c>
      <c r="I55" s="35">
        <f t="shared" si="1"/>
        <v>-203956421875</v>
      </c>
      <c r="K55" s="9">
        <v>5000000</v>
      </c>
      <c r="M55" s="9">
        <v>3897500000000</v>
      </c>
      <c r="O55" s="9">
        <v>4101756421875</v>
      </c>
      <c r="Q55" s="21">
        <v>-204256421875</v>
      </c>
      <c r="R55" s="30"/>
      <c r="T55" s="30"/>
      <c r="U55" s="30"/>
    </row>
    <row r="56" spans="1:21" ht="21.75" customHeight="1" x14ac:dyDescent="0.2">
      <c r="A56" s="8" t="s">
        <v>264</v>
      </c>
      <c r="C56" s="9">
        <v>23610000</v>
      </c>
      <c r="E56" s="9">
        <v>19517219936375</v>
      </c>
      <c r="G56" s="35">
        <v>19998203736375</v>
      </c>
      <c r="I56" s="35">
        <f t="shared" si="1"/>
        <v>-480983800000</v>
      </c>
      <c r="K56" s="9">
        <v>23610000</v>
      </c>
      <c r="M56" s="9">
        <v>19517219936375</v>
      </c>
      <c r="O56" s="9">
        <v>19999802700000</v>
      </c>
      <c r="Q56" s="21">
        <v>-482582763625</v>
      </c>
      <c r="R56" s="30"/>
      <c r="T56" s="30"/>
      <c r="U56" s="30"/>
    </row>
    <row r="57" spans="1:21" ht="21.75" customHeight="1" x14ac:dyDescent="0.2">
      <c r="A57" s="8" t="s">
        <v>279</v>
      </c>
      <c r="C57" s="9">
        <v>1185000</v>
      </c>
      <c r="E57" s="9">
        <v>959738451563</v>
      </c>
      <c r="G57" s="35">
        <v>957190701563</v>
      </c>
      <c r="I57" s="35">
        <f t="shared" si="1"/>
        <v>2547750000</v>
      </c>
      <c r="K57" s="9">
        <v>1185000</v>
      </c>
      <c r="M57" s="9">
        <v>959738451563</v>
      </c>
      <c r="O57" s="9">
        <v>957302250000</v>
      </c>
      <c r="Q57" s="21">
        <v>2436201563</v>
      </c>
      <c r="R57" s="30"/>
      <c r="T57" s="30"/>
      <c r="U57" s="30"/>
    </row>
    <row r="58" spans="1:21" ht="21.75" customHeight="1" x14ac:dyDescent="0.2">
      <c r="A58" s="8" t="s">
        <v>254</v>
      </c>
      <c r="C58" s="9">
        <v>1200000</v>
      </c>
      <c r="E58" s="9">
        <v>1076381679750</v>
      </c>
      <c r="G58" s="35">
        <v>1186050648375</v>
      </c>
      <c r="I58" s="35">
        <f t="shared" si="1"/>
        <v>-109668968625</v>
      </c>
      <c r="K58" s="9">
        <v>1200000</v>
      </c>
      <c r="M58" s="9">
        <v>1076381679750</v>
      </c>
      <c r="O58" s="9">
        <v>1186164968625</v>
      </c>
      <c r="Q58" s="21">
        <v>-109783288875</v>
      </c>
      <c r="R58" s="30"/>
      <c r="T58" s="30"/>
      <c r="U58" s="30"/>
    </row>
    <row r="59" spans="1:21" ht="21.75" customHeight="1" x14ac:dyDescent="0.2">
      <c r="A59" s="8" t="s">
        <v>259</v>
      </c>
      <c r="C59" s="9">
        <v>8974290</v>
      </c>
      <c r="E59" s="9">
        <v>8269990462198</v>
      </c>
      <c r="G59" s="35">
        <v>8246215896089</v>
      </c>
      <c r="I59" s="35">
        <f t="shared" si="1"/>
        <v>23774566109</v>
      </c>
      <c r="K59" s="9">
        <v>20967293</v>
      </c>
      <c r="M59" s="9">
        <v>19227765223187</v>
      </c>
      <c r="O59" s="9">
        <v>20105945629930</v>
      </c>
      <c r="Q59" s="21">
        <v>-878180406743</v>
      </c>
      <c r="R59" s="30"/>
      <c r="T59" s="30"/>
      <c r="U59" s="30"/>
    </row>
    <row r="60" spans="1:21" ht="21.75" customHeight="1" x14ac:dyDescent="0.2">
      <c r="A60" s="8" t="s">
        <v>104</v>
      </c>
      <c r="C60" s="9">
        <v>100</v>
      </c>
      <c r="E60" s="9">
        <v>376012695</v>
      </c>
      <c r="G60" s="35">
        <v>336169698</v>
      </c>
      <c r="I60" s="35">
        <f t="shared" si="1"/>
        <v>39842997</v>
      </c>
      <c r="K60" s="9">
        <v>100</v>
      </c>
      <c r="M60" s="9">
        <v>376012695</v>
      </c>
      <c r="O60" s="9">
        <v>336442503</v>
      </c>
      <c r="Q60" s="21">
        <v>39570192</v>
      </c>
      <c r="R60" s="30"/>
      <c r="T60" s="30"/>
      <c r="U60" s="30"/>
    </row>
    <row r="61" spans="1:21" ht="21.75" customHeight="1" x14ac:dyDescent="0.2">
      <c r="A61" s="8" t="s">
        <v>100</v>
      </c>
      <c r="C61" s="9">
        <v>10</v>
      </c>
      <c r="E61" s="9">
        <v>83169959</v>
      </c>
      <c r="G61" s="35">
        <v>74975669</v>
      </c>
      <c r="I61" s="35">
        <f t="shared" si="1"/>
        <v>8194290</v>
      </c>
      <c r="K61" s="9">
        <v>10</v>
      </c>
      <c r="M61" s="9">
        <v>83169959</v>
      </c>
      <c r="O61" s="9">
        <v>75036010</v>
      </c>
      <c r="Q61" s="21">
        <v>8133949</v>
      </c>
      <c r="R61" s="30"/>
      <c r="T61" s="30"/>
      <c r="U61" s="30"/>
    </row>
    <row r="62" spans="1:21" ht="21.75" customHeight="1" x14ac:dyDescent="0.2">
      <c r="A62" s="8" t="s">
        <v>152</v>
      </c>
      <c r="C62" s="9">
        <v>0</v>
      </c>
      <c r="E62" s="9">
        <v>0</v>
      </c>
      <c r="G62" s="9">
        <v>0</v>
      </c>
      <c r="I62" s="9">
        <v>0</v>
      </c>
      <c r="K62" s="9">
        <v>5000</v>
      </c>
      <c r="M62" s="9">
        <v>4747417188</v>
      </c>
      <c r="O62" s="9">
        <v>5002531250</v>
      </c>
      <c r="Q62" s="21">
        <v>-255114062</v>
      </c>
    </row>
    <row r="63" spans="1:21" ht="21.75" customHeight="1" x14ac:dyDescent="0.2">
      <c r="A63" s="8" t="s">
        <v>409</v>
      </c>
      <c r="C63" s="9">
        <v>0</v>
      </c>
      <c r="E63" s="9">
        <v>0</v>
      </c>
      <c r="G63" s="9">
        <v>0</v>
      </c>
      <c r="I63" s="9">
        <v>0</v>
      </c>
      <c r="K63" s="9">
        <v>8875000</v>
      </c>
      <c r="M63" s="9">
        <v>8875000000000</v>
      </c>
      <c r="O63" s="9">
        <v>7694747699149</v>
      </c>
      <c r="Q63" s="21">
        <v>1180252300851</v>
      </c>
    </row>
    <row r="64" spans="1:21" ht="21.75" customHeight="1" x14ac:dyDescent="0.2">
      <c r="A64" s="8" t="s">
        <v>155</v>
      </c>
      <c r="C64" s="9">
        <v>0</v>
      </c>
      <c r="E64" s="9">
        <v>0</v>
      </c>
      <c r="G64" s="9">
        <v>0</v>
      </c>
      <c r="I64" s="9">
        <v>0</v>
      </c>
      <c r="K64" s="9">
        <v>100</v>
      </c>
      <c r="M64" s="9">
        <v>86107756</v>
      </c>
      <c r="O64" s="9">
        <v>81620564</v>
      </c>
      <c r="Q64" s="21">
        <v>4487192</v>
      </c>
    </row>
    <row r="65" spans="1:17" ht="21.75" customHeight="1" x14ac:dyDescent="0.2">
      <c r="A65" s="8" t="s">
        <v>174</v>
      </c>
      <c r="C65" s="9">
        <v>0</v>
      </c>
      <c r="E65" s="9">
        <v>0</v>
      </c>
      <c r="G65" s="9">
        <v>0</v>
      </c>
      <c r="I65" s="9">
        <v>0</v>
      </c>
      <c r="K65" s="9">
        <v>100</v>
      </c>
      <c r="M65" s="9">
        <v>94948345</v>
      </c>
      <c r="O65" s="9">
        <v>89985547</v>
      </c>
      <c r="Q65" s="21">
        <v>4962798</v>
      </c>
    </row>
    <row r="66" spans="1:17" ht="21.75" customHeight="1" x14ac:dyDescent="0.2">
      <c r="A66" s="8" t="s">
        <v>410</v>
      </c>
      <c r="C66" s="9">
        <v>0</v>
      </c>
      <c r="E66" s="9">
        <v>0</v>
      </c>
      <c r="G66" s="9">
        <v>0</v>
      </c>
      <c r="I66" s="9">
        <v>0</v>
      </c>
      <c r="K66" s="9">
        <v>5000</v>
      </c>
      <c r="M66" s="9">
        <v>5000000000</v>
      </c>
      <c r="O66" s="9">
        <v>4867617584</v>
      </c>
      <c r="Q66" s="21">
        <v>132382416</v>
      </c>
    </row>
    <row r="67" spans="1:17" ht="21.75" customHeight="1" x14ac:dyDescent="0.2">
      <c r="A67" s="8" t="s">
        <v>411</v>
      </c>
      <c r="C67" s="9">
        <v>0</v>
      </c>
      <c r="E67" s="9">
        <v>0</v>
      </c>
      <c r="G67" s="9">
        <v>0</v>
      </c>
      <c r="I67" s="9">
        <v>0</v>
      </c>
      <c r="K67" s="9">
        <v>24875000</v>
      </c>
      <c r="M67" s="9">
        <v>24874980000000</v>
      </c>
      <c r="O67" s="9">
        <v>24385019414000</v>
      </c>
      <c r="Q67" s="21">
        <v>489960586000</v>
      </c>
    </row>
    <row r="68" spans="1:17" ht="21.75" customHeight="1" x14ac:dyDescent="0.2">
      <c r="A68" s="8" t="s">
        <v>303</v>
      </c>
      <c r="C68" s="9">
        <v>0</v>
      </c>
      <c r="E68" s="9">
        <v>0</v>
      </c>
      <c r="G68" s="9">
        <v>0</v>
      </c>
      <c r="I68" s="9">
        <v>0</v>
      </c>
      <c r="K68" s="9">
        <v>400</v>
      </c>
      <c r="M68" s="9">
        <v>353419691</v>
      </c>
      <c r="O68" s="9">
        <v>399927548</v>
      </c>
      <c r="Q68" s="21">
        <v>-46507857</v>
      </c>
    </row>
    <row r="69" spans="1:17" ht="21.75" customHeight="1" x14ac:dyDescent="0.2">
      <c r="A69" s="8" t="s">
        <v>222</v>
      </c>
      <c r="C69" s="9">
        <v>0</v>
      </c>
      <c r="E69" s="9">
        <v>0</v>
      </c>
      <c r="G69" s="9">
        <v>0</v>
      </c>
      <c r="I69" s="9">
        <v>0</v>
      </c>
      <c r="K69" s="9">
        <v>5000</v>
      </c>
      <c r="M69" s="9">
        <v>4747417188</v>
      </c>
      <c r="O69" s="9">
        <v>4499184376</v>
      </c>
      <c r="Q69" s="21">
        <v>248232812</v>
      </c>
    </row>
    <row r="70" spans="1:17" ht="21.75" customHeight="1" x14ac:dyDescent="0.2">
      <c r="A70" s="8" t="s">
        <v>210</v>
      </c>
      <c r="C70" s="9">
        <v>0</v>
      </c>
      <c r="E70" s="9">
        <v>0</v>
      </c>
      <c r="G70" s="9">
        <v>0</v>
      </c>
      <c r="I70" s="9">
        <v>0</v>
      </c>
      <c r="K70" s="9">
        <v>5000</v>
      </c>
      <c r="M70" s="9">
        <v>4747417188</v>
      </c>
      <c r="O70" s="9">
        <v>4499184376</v>
      </c>
      <c r="Q70" s="21">
        <v>248232812</v>
      </c>
    </row>
    <row r="71" spans="1:17" ht="21.75" customHeight="1" x14ac:dyDescent="0.2">
      <c r="A71" s="8" t="s">
        <v>412</v>
      </c>
      <c r="C71" s="9">
        <v>0</v>
      </c>
      <c r="E71" s="9">
        <v>0</v>
      </c>
      <c r="G71" s="9">
        <v>0</v>
      </c>
      <c r="I71" s="9">
        <v>0</v>
      </c>
      <c r="K71" s="9">
        <v>26287700</v>
      </c>
      <c r="M71" s="9">
        <v>25061862816359</v>
      </c>
      <c r="O71" s="9">
        <v>24875019002000</v>
      </c>
      <c r="Q71" s="21">
        <v>186843814359</v>
      </c>
    </row>
    <row r="72" spans="1:17" ht="21.75" customHeight="1" x14ac:dyDescent="0.2">
      <c r="A72" s="8" t="s">
        <v>186</v>
      </c>
      <c r="C72" s="9">
        <v>0</v>
      </c>
      <c r="E72" s="9">
        <v>0</v>
      </c>
      <c r="G72" s="9">
        <v>0</v>
      </c>
      <c r="I72" s="9">
        <v>0</v>
      </c>
      <c r="K72" s="9">
        <v>7700</v>
      </c>
      <c r="M72" s="9">
        <v>6695663361</v>
      </c>
      <c r="O72" s="9">
        <v>6679327720</v>
      </c>
      <c r="Q72" s="21">
        <v>16335641</v>
      </c>
    </row>
    <row r="73" spans="1:17" ht="21.75" customHeight="1" x14ac:dyDescent="0.2">
      <c r="A73" s="8" t="s">
        <v>207</v>
      </c>
      <c r="C73" s="9">
        <v>0</v>
      </c>
      <c r="E73" s="9">
        <v>0</v>
      </c>
      <c r="G73" s="9">
        <v>0</v>
      </c>
      <c r="I73" s="9">
        <v>0</v>
      </c>
      <c r="K73" s="9">
        <v>15000</v>
      </c>
      <c r="M73" s="9">
        <v>13546944175</v>
      </c>
      <c r="O73" s="9">
        <v>13497553125</v>
      </c>
      <c r="Q73" s="21">
        <v>49391050</v>
      </c>
    </row>
    <row r="74" spans="1:17" ht="21.75" customHeight="1" x14ac:dyDescent="0.2">
      <c r="A74" s="8" t="s">
        <v>149</v>
      </c>
      <c r="C74" s="9">
        <v>0</v>
      </c>
      <c r="E74" s="9">
        <v>0</v>
      </c>
      <c r="G74" s="9">
        <v>0</v>
      </c>
      <c r="I74" s="9">
        <v>0</v>
      </c>
      <c r="K74" s="9">
        <v>1200</v>
      </c>
      <c r="M74" s="9">
        <v>1025322688</v>
      </c>
      <c r="O74" s="9">
        <v>1136251105</v>
      </c>
      <c r="Q74" s="21">
        <v>-110928417</v>
      </c>
    </row>
    <row r="75" spans="1:17" ht="21.75" customHeight="1" x14ac:dyDescent="0.2">
      <c r="A75" s="8" t="s">
        <v>413</v>
      </c>
      <c r="C75" s="9">
        <v>0</v>
      </c>
      <c r="E75" s="9">
        <v>0</v>
      </c>
      <c r="G75" s="9">
        <v>0</v>
      </c>
      <c r="I75" s="9">
        <v>0</v>
      </c>
      <c r="K75" s="9">
        <v>3632950</v>
      </c>
      <c r="M75" s="9">
        <v>3632950000000</v>
      </c>
      <c r="O75" s="9">
        <v>3428447327271</v>
      </c>
      <c r="Q75" s="21">
        <v>204502672729</v>
      </c>
    </row>
    <row r="76" spans="1:17" ht="21.75" customHeight="1" x14ac:dyDescent="0.2">
      <c r="A76" s="8" t="s">
        <v>158</v>
      </c>
      <c r="C76" s="9">
        <v>0</v>
      </c>
      <c r="E76" s="9">
        <v>0</v>
      </c>
      <c r="G76" s="9">
        <v>0</v>
      </c>
      <c r="I76" s="9">
        <v>0</v>
      </c>
      <c r="K76" s="9">
        <v>5200</v>
      </c>
      <c r="M76" s="9">
        <v>4662980834</v>
      </c>
      <c r="O76" s="9">
        <v>4223004856</v>
      </c>
      <c r="Q76" s="21">
        <v>439975978</v>
      </c>
    </row>
    <row r="77" spans="1:17" ht="21.75" customHeight="1" x14ac:dyDescent="0.2">
      <c r="A77" s="8" t="s">
        <v>189</v>
      </c>
      <c r="C77" s="9">
        <v>0</v>
      </c>
      <c r="E77" s="9">
        <v>0</v>
      </c>
      <c r="G77" s="9">
        <v>0</v>
      </c>
      <c r="I77" s="9">
        <v>0</v>
      </c>
      <c r="K77" s="9">
        <v>200</v>
      </c>
      <c r="M77" s="9">
        <v>167097399</v>
      </c>
      <c r="O77" s="9">
        <v>163070201</v>
      </c>
      <c r="Q77" s="21">
        <v>4027198</v>
      </c>
    </row>
    <row r="78" spans="1:17" ht="21.75" customHeight="1" x14ac:dyDescent="0.2">
      <c r="A78" s="8" t="s">
        <v>109</v>
      </c>
      <c r="C78" s="9">
        <v>0</v>
      </c>
      <c r="E78" s="9">
        <v>0</v>
      </c>
      <c r="G78" s="9">
        <v>0</v>
      </c>
      <c r="I78" s="9">
        <v>0</v>
      </c>
      <c r="K78" s="9">
        <v>32500</v>
      </c>
      <c r="M78" s="9">
        <v>57922335044</v>
      </c>
      <c r="O78" s="9">
        <v>57002994356</v>
      </c>
      <c r="Q78" s="21">
        <v>919340688</v>
      </c>
    </row>
    <row r="79" spans="1:17" ht="21.75" customHeight="1" x14ac:dyDescent="0.2">
      <c r="A79" s="8" t="s">
        <v>414</v>
      </c>
      <c r="C79" s="9">
        <v>0</v>
      </c>
      <c r="E79" s="9">
        <v>0</v>
      </c>
      <c r="G79" s="9">
        <v>0</v>
      </c>
      <c r="I79" s="9">
        <v>0</v>
      </c>
      <c r="K79" s="9">
        <v>26358740</v>
      </c>
      <c r="M79" s="9">
        <v>25901610889030</v>
      </c>
      <c r="O79" s="9">
        <v>25639770095211</v>
      </c>
      <c r="Q79" s="21">
        <v>261840793819</v>
      </c>
    </row>
    <row r="80" spans="1:17" ht="21.75" customHeight="1" x14ac:dyDescent="0.2">
      <c r="A80" s="8" t="s">
        <v>297</v>
      </c>
      <c r="C80" s="9">
        <v>0</v>
      </c>
      <c r="E80" s="9">
        <v>0</v>
      </c>
      <c r="G80" s="9">
        <v>0</v>
      </c>
      <c r="I80" s="9">
        <v>0</v>
      </c>
      <c r="K80" s="9">
        <v>400</v>
      </c>
      <c r="M80" s="9">
        <v>353309749</v>
      </c>
      <c r="O80" s="9">
        <v>399927586</v>
      </c>
      <c r="Q80" s="21">
        <v>-46617837</v>
      </c>
    </row>
    <row r="81" spans="1:17" ht="21.75" customHeight="1" x14ac:dyDescent="0.2">
      <c r="A81" s="8" t="s">
        <v>213</v>
      </c>
      <c r="C81" s="9">
        <v>0</v>
      </c>
      <c r="E81" s="9">
        <v>0</v>
      </c>
      <c r="G81" s="9">
        <v>0</v>
      </c>
      <c r="I81" s="9">
        <v>0</v>
      </c>
      <c r="K81" s="9">
        <v>15000</v>
      </c>
      <c r="M81" s="9">
        <v>12865000855</v>
      </c>
      <c r="O81" s="9">
        <v>13497887746</v>
      </c>
      <c r="Q81" s="21">
        <v>-632886891</v>
      </c>
    </row>
    <row r="82" spans="1:17" ht="21.75" customHeight="1" x14ac:dyDescent="0.2">
      <c r="A82" s="8" t="s">
        <v>415</v>
      </c>
      <c r="C82" s="9">
        <v>0</v>
      </c>
      <c r="E82" s="9">
        <v>0</v>
      </c>
      <c r="G82" s="9">
        <v>0</v>
      </c>
      <c r="I82" s="9">
        <v>0</v>
      </c>
      <c r="K82" s="9">
        <v>500000</v>
      </c>
      <c r="M82" s="9">
        <v>440631123323</v>
      </c>
      <c r="O82" s="9">
        <v>450921881250</v>
      </c>
      <c r="Q82" s="21">
        <v>-10290757927</v>
      </c>
    </row>
    <row r="83" spans="1:17" ht="21.75" customHeight="1" x14ac:dyDescent="0.2">
      <c r="A83" s="8" t="s">
        <v>171</v>
      </c>
      <c r="C83" s="9">
        <v>0</v>
      </c>
      <c r="E83" s="9">
        <v>0</v>
      </c>
      <c r="G83" s="9">
        <v>0</v>
      </c>
      <c r="I83" s="9">
        <v>0</v>
      </c>
      <c r="K83" s="9">
        <v>100</v>
      </c>
      <c r="M83" s="9">
        <v>87210057</v>
      </c>
      <c r="O83" s="9">
        <v>85888523</v>
      </c>
      <c r="Q83" s="21">
        <v>1321534</v>
      </c>
    </row>
    <row r="84" spans="1:17" ht="21.75" customHeight="1" x14ac:dyDescent="0.2">
      <c r="A84" s="8" t="s">
        <v>416</v>
      </c>
      <c r="C84" s="9">
        <v>0</v>
      </c>
      <c r="E84" s="9">
        <v>0</v>
      </c>
      <c r="G84" s="9">
        <v>0</v>
      </c>
      <c r="I84" s="9">
        <v>0</v>
      </c>
      <c r="K84" s="9">
        <v>3479886</v>
      </c>
      <c r="M84" s="9">
        <v>2714717757119</v>
      </c>
      <c r="O84" s="9">
        <v>2833923003060</v>
      </c>
      <c r="Q84" s="21">
        <v>-119205245941</v>
      </c>
    </row>
    <row r="85" spans="1:17" ht="21.75" customHeight="1" x14ac:dyDescent="0.2">
      <c r="A85" s="8" t="s">
        <v>417</v>
      </c>
      <c r="C85" s="9">
        <v>0</v>
      </c>
      <c r="E85" s="9">
        <v>0</v>
      </c>
      <c r="G85" s="9">
        <v>0</v>
      </c>
      <c r="I85" s="9">
        <v>0</v>
      </c>
      <c r="K85" s="9">
        <v>24809</v>
      </c>
      <c r="M85" s="9">
        <v>21448116245</v>
      </c>
      <c r="O85" s="9">
        <v>22448075548</v>
      </c>
      <c r="Q85" s="21">
        <v>-999959303</v>
      </c>
    </row>
    <row r="86" spans="1:17" ht="21.75" customHeight="1" x14ac:dyDescent="0.2">
      <c r="A86" s="8" t="s">
        <v>177</v>
      </c>
      <c r="C86" s="9">
        <v>0</v>
      </c>
      <c r="E86" s="9">
        <v>0</v>
      </c>
      <c r="G86" s="9">
        <v>0</v>
      </c>
      <c r="I86" s="9">
        <v>0</v>
      </c>
      <c r="K86" s="9">
        <v>300</v>
      </c>
      <c r="M86" s="9">
        <v>270840259</v>
      </c>
      <c r="O86" s="9">
        <v>300144540</v>
      </c>
      <c r="Q86" s="21">
        <v>-29304281</v>
      </c>
    </row>
    <row r="87" spans="1:17" ht="21.75" customHeight="1" x14ac:dyDescent="0.2">
      <c r="A87" s="8" t="s">
        <v>418</v>
      </c>
      <c r="C87" s="9">
        <v>0</v>
      </c>
      <c r="E87" s="9">
        <v>0</v>
      </c>
      <c r="G87" s="9">
        <v>0</v>
      </c>
      <c r="I87" s="9">
        <v>0</v>
      </c>
      <c r="K87" s="9">
        <v>4975000</v>
      </c>
      <c r="M87" s="9">
        <v>3764084500000</v>
      </c>
      <c r="O87" s="9">
        <v>3848957250031</v>
      </c>
      <c r="Q87" s="21">
        <v>-84872750031</v>
      </c>
    </row>
    <row r="88" spans="1:17" ht="21.75" customHeight="1" x14ac:dyDescent="0.2">
      <c r="A88" s="8" t="s">
        <v>419</v>
      </c>
      <c r="C88" s="9">
        <v>0</v>
      </c>
      <c r="E88" s="9">
        <v>0</v>
      </c>
      <c r="G88" s="9">
        <v>0</v>
      </c>
      <c r="I88" s="9">
        <v>0</v>
      </c>
      <c r="K88" s="9">
        <v>8000000</v>
      </c>
      <c r="M88" s="9">
        <v>6664309594074</v>
      </c>
      <c r="O88" s="9">
        <v>7198695000000</v>
      </c>
      <c r="Q88" s="21">
        <v>-534385405926</v>
      </c>
    </row>
    <row r="89" spans="1:17" ht="21.75" customHeight="1" x14ac:dyDescent="0.2">
      <c r="A89" s="8" t="s">
        <v>183</v>
      </c>
      <c r="C89" s="9">
        <v>0</v>
      </c>
      <c r="E89" s="9">
        <v>0</v>
      </c>
      <c r="G89" s="9">
        <v>0</v>
      </c>
      <c r="I89" s="9">
        <v>0</v>
      </c>
      <c r="K89" s="9">
        <v>200</v>
      </c>
      <c r="M89" s="9">
        <v>167097399</v>
      </c>
      <c r="O89" s="9">
        <v>162423990</v>
      </c>
      <c r="Q89" s="21">
        <v>4673409</v>
      </c>
    </row>
    <row r="90" spans="1:17" ht="21.75" customHeight="1" x14ac:dyDescent="0.2">
      <c r="A90" s="8" t="s">
        <v>420</v>
      </c>
      <c r="C90" s="9">
        <v>0</v>
      </c>
      <c r="E90" s="9">
        <v>0</v>
      </c>
      <c r="G90" s="9">
        <v>0</v>
      </c>
      <c r="I90" s="9">
        <v>0</v>
      </c>
      <c r="K90" s="9">
        <v>1003700</v>
      </c>
      <c r="M90" s="9">
        <v>1003700000000</v>
      </c>
      <c r="O90" s="9">
        <v>992138184354</v>
      </c>
      <c r="Q90" s="21">
        <v>11561815646</v>
      </c>
    </row>
    <row r="91" spans="1:17" ht="21.75" customHeight="1" x14ac:dyDescent="0.2">
      <c r="A91" s="8" t="s">
        <v>421</v>
      </c>
      <c r="C91" s="9">
        <v>0</v>
      </c>
      <c r="E91" s="9">
        <v>0</v>
      </c>
      <c r="G91" s="9">
        <v>0</v>
      </c>
      <c r="I91" s="9">
        <v>0</v>
      </c>
      <c r="K91" s="9">
        <v>798450</v>
      </c>
      <c r="M91" s="9">
        <v>798450000000</v>
      </c>
      <c r="O91" s="9">
        <v>732564841052</v>
      </c>
      <c r="Q91" s="21">
        <v>65885158948</v>
      </c>
    </row>
    <row r="92" spans="1:17" ht="21.75" customHeight="1" x14ac:dyDescent="0.2">
      <c r="A92" s="8" t="s">
        <v>422</v>
      </c>
      <c r="C92" s="9">
        <v>0</v>
      </c>
      <c r="E92" s="9">
        <v>0</v>
      </c>
      <c r="G92" s="9">
        <v>0</v>
      </c>
      <c r="I92" s="9">
        <v>0</v>
      </c>
      <c r="K92" s="9">
        <v>30500</v>
      </c>
      <c r="M92" s="9">
        <v>30500000000</v>
      </c>
      <c r="O92" s="9">
        <v>29778461675</v>
      </c>
      <c r="Q92" s="21">
        <v>721538325</v>
      </c>
    </row>
    <row r="93" spans="1:17" ht="21.75" customHeight="1" x14ac:dyDescent="0.2">
      <c r="A93" s="8" t="s">
        <v>180</v>
      </c>
      <c r="C93" s="9">
        <v>0</v>
      </c>
      <c r="E93" s="9">
        <v>0</v>
      </c>
      <c r="G93" s="9">
        <v>0</v>
      </c>
      <c r="I93" s="9">
        <v>0</v>
      </c>
      <c r="K93" s="9">
        <v>1000</v>
      </c>
      <c r="M93" s="9">
        <v>856908806</v>
      </c>
      <c r="O93" s="9">
        <v>854915946</v>
      </c>
      <c r="Q93" s="21">
        <v>1992860</v>
      </c>
    </row>
    <row r="94" spans="1:17" ht="21.75" customHeight="1" x14ac:dyDescent="0.2">
      <c r="A94" s="8" t="s">
        <v>423</v>
      </c>
      <c r="C94" s="9">
        <v>0</v>
      </c>
      <c r="E94" s="9">
        <v>0</v>
      </c>
      <c r="G94" s="9">
        <v>0</v>
      </c>
      <c r="I94" s="9">
        <v>0</v>
      </c>
      <c r="K94" s="9">
        <v>571150</v>
      </c>
      <c r="M94" s="9">
        <v>571150000000</v>
      </c>
      <c r="O94" s="9">
        <v>565775720060</v>
      </c>
      <c r="Q94" s="21">
        <v>5374279940</v>
      </c>
    </row>
    <row r="95" spans="1:17" ht="21.75" customHeight="1" x14ac:dyDescent="0.2">
      <c r="A95" s="8" t="s">
        <v>219</v>
      </c>
      <c r="C95" s="9">
        <v>0</v>
      </c>
      <c r="E95" s="9">
        <v>0</v>
      </c>
      <c r="G95" s="9">
        <v>0</v>
      </c>
      <c r="I95" s="9">
        <v>0</v>
      </c>
      <c r="K95" s="9">
        <v>15000</v>
      </c>
      <c r="M95" s="9">
        <v>13546944175</v>
      </c>
      <c r="O95" s="9">
        <v>14997281250</v>
      </c>
      <c r="Q95" s="21">
        <v>-1450337075</v>
      </c>
    </row>
    <row r="96" spans="1:17" ht="21.75" customHeight="1" x14ac:dyDescent="0.2">
      <c r="A96" s="8" t="s">
        <v>424</v>
      </c>
      <c r="C96" s="9">
        <v>0</v>
      </c>
      <c r="E96" s="9">
        <v>0</v>
      </c>
      <c r="G96" s="9">
        <v>0</v>
      </c>
      <c r="I96" s="9">
        <v>0</v>
      </c>
      <c r="K96" s="9">
        <v>4433260</v>
      </c>
      <c r="M96" s="9">
        <v>3542007379244</v>
      </c>
      <c r="O96" s="9">
        <v>3606556857267</v>
      </c>
      <c r="Q96" s="21">
        <v>-64549478023</v>
      </c>
    </row>
    <row r="97" spans="1:17" ht="21.75" customHeight="1" x14ac:dyDescent="0.2">
      <c r="A97" s="8" t="s">
        <v>425</v>
      </c>
      <c r="C97" s="9">
        <v>0</v>
      </c>
      <c r="E97" s="9">
        <v>0</v>
      </c>
      <c r="G97" s="9">
        <v>0</v>
      </c>
      <c r="I97" s="9">
        <v>0</v>
      </c>
      <c r="K97" s="9">
        <v>1360000</v>
      </c>
      <c r="M97" s="9">
        <v>1131633082853</v>
      </c>
      <c r="O97" s="9">
        <v>1127356965047</v>
      </c>
      <c r="Q97" s="21">
        <v>4276117806</v>
      </c>
    </row>
    <row r="98" spans="1:17" ht="21.75" customHeight="1" x14ac:dyDescent="0.2">
      <c r="A98" s="8" t="s">
        <v>426</v>
      </c>
      <c r="C98" s="9">
        <v>0</v>
      </c>
      <c r="E98" s="9">
        <v>0</v>
      </c>
      <c r="G98" s="9">
        <v>0</v>
      </c>
      <c r="I98" s="9">
        <v>0</v>
      </c>
      <c r="K98" s="9">
        <v>56416013</v>
      </c>
      <c r="M98" s="9">
        <v>45576298705805</v>
      </c>
      <c r="O98" s="9">
        <v>51060087972361</v>
      </c>
      <c r="Q98" s="21">
        <v>-5483789266556</v>
      </c>
    </row>
    <row r="99" spans="1:17" ht="21.75" customHeight="1" x14ac:dyDescent="0.2">
      <c r="A99" s="8" t="s">
        <v>267</v>
      </c>
      <c r="C99" s="9">
        <v>0</v>
      </c>
      <c r="E99" s="9">
        <v>0</v>
      </c>
      <c r="G99" s="9">
        <v>0</v>
      </c>
      <c r="I99" s="9">
        <v>0</v>
      </c>
      <c r="K99" s="9">
        <v>3137058</v>
      </c>
      <c r="M99" s="9">
        <v>2486517456937</v>
      </c>
      <c r="O99" s="9">
        <v>2897700474600</v>
      </c>
      <c r="Q99" s="21">
        <v>-411183017663</v>
      </c>
    </row>
    <row r="100" spans="1:17" ht="21.75" customHeight="1" x14ac:dyDescent="0.2">
      <c r="A100" s="8" t="s">
        <v>270</v>
      </c>
      <c r="C100" s="9">
        <v>0</v>
      </c>
      <c r="E100" s="9">
        <v>0</v>
      </c>
      <c r="G100" s="9">
        <v>0</v>
      </c>
      <c r="I100" s="9">
        <v>0</v>
      </c>
      <c r="K100" s="9">
        <v>14240000</v>
      </c>
      <c r="M100" s="9">
        <v>11346771167562</v>
      </c>
      <c r="O100" s="9">
        <v>13139390400000</v>
      </c>
      <c r="Q100" s="21">
        <v>-1792619232438</v>
      </c>
    </row>
    <row r="101" spans="1:17" ht="21.75" customHeight="1" x14ac:dyDescent="0.2">
      <c r="A101" s="8" t="s">
        <v>427</v>
      </c>
      <c r="C101" s="9">
        <v>0</v>
      </c>
      <c r="E101" s="9">
        <v>0</v>
      </c>
      <c r="G101" s="9">
        <v>0</v>
      </c>
      <c r="I101" s="9">
        <v>0</v>
      </c>
      <c r="K101" s="9">
        <v>10500000</v>
      </c>
      <c r="M101" s="9">
        <v>10261325000000</v>
      </c>
      <c r="O101" s="9">
        <v>10209399210937</v>
      </c>
      <c r="Q101" s="21">
        <v>51925789063</v>
      </c>
    </row>
    <row r="102" spans="1:17" ht="21.75" customHeight="1" x14ac:dyDescent="0.2">
      <c r="A102" s="8" t="s">
        <v>126</v>
      </c>
      <c r="C102" s="9">
        <v>0</v>
      </c>
      <c r="E102" s="9">
        <v>0</v>
      </c>
      <c r="G102" s="9">
        <v>0</v>
      </c>
      <c r="I102" s="9">
        <v>0</v>
      </c>
      <c r="K102" s="9">
        <v>100000</v>
      </c>
      <c r="M102" s="9">
        <v>94984531250</v>
      </c>
      <c r="O102" s="9">
        <v>89983687500</v>
      </c>
      <c r="Q102" s="21">
        <v>5000843750</v>
      </c>
    </row>
    <row r="103" spans="1:17" ht="21.75" customHeight="1" x14ac:dyDescent="0.2">
      <c r="A103" s="8" t="s">
        <v>300</v>
      </c>
      <c r="C103" s="9">
        <v>0</v>
      </c>
      <c r="E103" s="9">
        <v>0</v>
      </c>
      <c r="G103" s="9">
        <v>0</v>
      </c>
      <c r="I103" s="9">
        <v>0</v>
      </c>
      <c r="K103" s="9">
        <v>4015500</v>
      </c>
      <c r="M103" s="9">
        <v>4012324899253</v>
      </c>
      <c r="O103" s="9">
        <v>4014742750915</v>
      </c>
      <c r="Q103" s="21">
        <v>-2417851662</v>
      </c>
    </row>
    <row r="104" spans="1:17" ht="21.75" customHeight="1" x14ac:dyDescent="0.2">
      <c r="A104" s="8" t="s">
        <v>106</v>
      </c>
      <c r="C104" s="9">
        <v>0</v>
      </c>
      <c r="E104" s="9">
        <v>0</v>
      </c>
      <c r="G104" s="9">
        <v>0</v>
      </c>
      <c r="I104" s="9">
        <v>0</v>
      </c>
      <c r="K104" s="9">
        <v>2820100</v>
      </c>
      <c r="M104" s="9">
        <v>14012824491597</v>
      </c>
      <c r="O104" s="9">
        <v>12953498940545</v>
      </c>
      <c r="Q104" s="21">
        <v>1059325551052</v>
      </c>
    </row>
    <row r="105" spans="1:17" ht="21.75" customHeight="1" x14ac:dyDescent="0.2">
      <c r="A105" s="8" t="s">
        <v>201</v>
      </c>
      <c r="C105" s="9">
        <v>0</v>
      </c>
      <c r="E105" s="9">
        <v>0</v>
      </c>
      <c r="G105" s="9">
        <v>0</v>
      </c>
      <c r="I105" s="9">
        <v>0</v>
      </c>
      <c r="K105" s="9">
        <v>10000</v>
      </c>
      <c r="M105" s="9">
        <v>9257463518</v>
      </c>
      <c r="O105" s="9">
        <v>8998368750</v>
      </c>
      <c r="Q105" s="21">
        <v>259094768</v>
      </c>
    </row>
    <row r="106" spans="1:17" ht="21.75" customHeight="1" x14ac:dyDescent="0.2">
      <c r="A106" s="8" t="s">
        <v>204</v>
      </c>
      <c r="C106" s="9">
        <v>0</v>
      </c>
      <c r="E106" s="9">
        <v>0</v>
      </c>
      <c r="G106" s="9">
        <v>0</v>
      </c>
      <c r="I106" s="9">
        <v>0</v>
      </c>
      <c r="K106" s="9">
        <v>5000</v>
      </c>
      <c r="M106" s="9">
        <v>4747417188</v>
      </c>
      <c r="O106" s="9">
        <v>4499184375</v>
      </c>
      <c r="Q106" s="21">
        <v>248232813</v>
      </c>
    </row>
    <row r="107" spans="1:17" ht="21.75" customHeight="1" x14ac:dyDescent="0.2">
      <c r="A107" s="8" t="s">
        <v>192</v>
      </c>
      <c r="C107" s="9">
        <v>0</v>
      </c>
      <c r="E107" s="9">
        <v>0</v>
      </c>
      <c r="G107" s="9">
        <v>0</v>
      </c>
      <c r="I107" s="9">
        <v>0</v>
      </c>
      <c r="K107" s="9">
        <v>200</v>
      </c>
      <c r="M107" s="9">
        <v>167097399</v>
      </c>
      <c r="O107" s="9">
        <v>162425086</v>
      </c>
      <c r="Q107" s="21">
        <v>4672313</v>
      </c>
    </row>
    <row r="108" spans="1:17" ht="21.75" customHeight="1" x14ac:dyDescent="0.2">
      <c r="A108" s="8" t="s">
        <v>294</v>
      </c>
      <c r="C108" s="9">
        <v>0</v>
      </c>
      <c r="E108" s="9">
        <v>0</v>
      </c>
      <c r="G108" s="9">
        <v>0</v>
      </c>
      <c r="I108" s="9">
        <v>0</v>
      </c>
      <c r="K108" s="9">
        <v>5000</v>
      </c>
      <c r="M108" s="9">
        <v>4747417188</v>
      </c>
      <c r="O108" s="9">
        <v>4999093750</v>
      </c>
      <c r="Q108" s="21">
        <v>-251676562</v>
      </c>
    </row>
    <row r="109" spans="1:17" ht="21.75" customHeight="1" x14ac:dyDescent="0.2">
      <c r="A109" s="8" t="s">
        <v>121</v>
      </c>
      <c r="C109" s="9">
        <v>0</v>
      </c>
      <c r="E109" s="9">
        <v>0</v>
      </c>
      <c r="G109" s="9">
        <v>0</v>
      </c>
      <c r="I109" s="9">
        <v>0</v>
      </c>
      <c r="K109" s="9">
        <v>20000</v>
      </c>
      <c r="M109" s="9">
        <v>18300993428</v>
      </c>
      <c r="O109" s="9">
        <v>18120073044</v>
      </c>
      <c r="Q109" s="21">
        <v>180920384</v>
      </c>
    </row>
    <row r="110" spans="1:17" ht="21.75" customHeight="1" x14ac:dyDescent="0.2">
      <c r="A110" s="8" t="s">
        <v>225</v>
      </c>
      <c r="C110" s="9">
        <v>0</v>
      </c>
      <c r="E110" s="9">
        <v>0</v>
      </c>
      <c r="G110" s="9">
        <v>0</v>
      </c>
      <c r="I110" s="9">
        <v>0</v>
      </c>
      <c r="K110" s="9">
        <v>10000</v>
      </c>
      <c r="M110" s="9">
        <v>9257463518</v>
      </c>
      <c r="O110" s="9">
        <v>8998368750</v>
      </c>
      <c r="Q110" s="21">
        <v>259094768</v>
      </c>
    </row>
    <row r="111" spans="1:17" ht="21.75" customHeight="1" x14ac:dyDescent="0.2">
      <c r="A111" s="8" t="s">
        <v>124</v>
      </c>
      <c r="C111" s="9">
        <v>0</v>
      </c>
      <c r="E111" s="9">
        <v>0</v>
      </c>
      <c r="G111" s="9">
        <v>0</v>
      </c>
      <c r="I111" s="9">
        <v>0</v>
      </c>
      <c r="K111" s="9">
        <v>10000</v>
      </c>
      <c r="M111" s="9">
        <v>9164237049</v>
      </c>
      <c r="O111" s="9">
        <v>8998675438</v>
      </c>
      <c r="Q111" s="21">
        <v>165561611</v>
      </c>
    </row>
    <row r="112" spans="1:17" ht="21.75" customHeight="1" x14ac:dyDescent="0.2">
      <c r="A112" s="11" t="s">
        <v>164</v>
      </c>
      <c r="C112" s="13">
        <v>0</v>
      </c>
      <c r="E112" s="13">
        <v>0</v>
      </c>
      <c r="G112" s="13">
        <v>0</v>
      </c>
      <c r="I112" s="13">
        <v>0</v>
      </c>
      <c r="K112" s="13">
        <v>5800</v>
      </c>
      <c r="M112" s="13">
        <v>5481148827</v>
      </c>
      <c r="O112" s="13">
        <v>5508834937</v>
      </c>
      <c r="Q112" s="23">
        <v>-27686110</v>
      </c>
    </row>
    <row r="113" spans="1:17" ht="21.75" customHeight="1" thickBot="1" x14ac:dyDescent="0.25">
      <c r="A113" s="15" t="s">
        <v>50</v>
      </c>
      <c r="C113" s="16">
        <v>58710569</v>
      </c>
      <c r="E113" s="16">
        <v>49920198356345</v>
      </c>
      <c r="G113" s="16">
        <v>50400509044173</v>
      </c>
      <c r="I113" s="16">
        <f>SUM(I8:I112)</f>
        <v>-476379940942</v>
      </c>
      <c r="K113" s="16">
        <v>2729492896</v>
      </c>
      <c r="M113" s="16">
        <v>283921832865885</v>
      </c>
      <c r="O113" s="16">
        <v>292028019582737</v>
      </c>
      <c r="Q113" s="28">
        <f>SUM(Q8:Q112)</f>
        <v>-6008968063253</v>
      </c>
    </row>
    <row r="114" spans="1:17" ht="21.75" customHeight="1" thickTop="1" x14ac:dyDescent="0.2">
      <c r="I114" s="35"/>
    </row>
    <row r="115" spans="1:17" x14ac:dyDescent="0.2">
      <c r="I115" s="30"/>
    </row>
    <row r="116" spans="1:17" ht="18.75" x14ac:dyDescent="0.2">
      <c r="Q116" s="21"/>
    </row>
    <row r="118" spans="1:17" x14ac:dyDescent="0.2">
      <c r="Q118" s="3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45"/>
  <sheetViews>
    <sheetView rightToLeft="1" zoomScale="85" zoomScaleNormal="85" workbookViewId="0">
      <selection activeCell="Z9" sqref="Z9:Z39"/>
    </sheetView>
  </sheetViews>
  <sheetFormatPr defaultRowHeight="18.75" x14ac:dyDescent="0.2"/>
  <cols>
    <col min="1" max="1" width="3.85546875" bestFit="1" customWidth="1"/>
    <col min="2" max="2" width="2.5703125" customWidth="1"/>
    <col min="3" max="3" width="23.42578125" customWidth="1"/>
    <col min="4" max="5" width="1.28515625" customWidth="1"/>
    <col min="6" max="6" width="14.42578125" bestFit="1" customWidth="1"/>
    <col min="7" max="7" width="1.28515625" customWidth="1"/>
    <col min="8" max="8" width="19.85546875" bestFit="1" customWidth="1"/>
    <col min="9" max="9" width="1.28515625" customWidth="1"/>
    <col min="10" max="10" width="19.85546875" bestFit="1" customWidth="1"/>
    <col min="11" max="11" width="1.28515625" customWidth="1"/>
    <col min="12" max="12" width="14.5703125" bestFit="1" customWidth="1"/>
    <col min="13" max="13" width="1.28515625" customWidth="1"/>
    <col min="14" max="14" width="12.85546875" customWidth="1"/>
    <col min="15" max="15" width="1.28515625" customWidth="1"/>
    <col min="16" max="16" width="11.28515625" bestFit="1" customWidth="1"/>
    <col min="17" max="17" width="1.28515625" customWidth="1"/>
    <col min="18" max="18" width="14.42578125" bestFit="1" customWidth="1"/>
    <col min="19" max="19" width="1.28515625" customWidth="1"/>
    <col min="20" max="20" width="14.5703125" bestFit="1" customWidth="1"/>
    <col min="21" max="21" width="1.28515625" customWidth="1"/>
    <col min="22" max="22" width="16.42578125" bestFit="1" customWidth="1"/>
    <col min="23" max="23" width="1.28515625" customWidth="1"/>
    <col min="24" max="24" width="19.85546875" bestFit="1" customWidth="1"/>
    <col min="25" max="25" width="1.28515625" customWidth="1"/>
    <col min="26" max="26" width="19.42578125" bestFit="1" customWidth="1"/>
    <col min="27" max="27" width="1.28515625" customWidth="1"/>
    <col min="28" max="28" width="18.28515625" style="45" bestFit="1" customWidth="1"/>
    <col min="29" max="29" width="12.42578125" bestFit="1" customWidth="1"/>
    <col min="30" max="30" width="23.140625" bestFit="1" customWidth="1"/>
    <col min="31" max="31" width="17.85546875" style="21" bestFit="1" customWidth="1"/>
    <col min="32" max="32" width="9.140625" style="21"/>
    <col min="33" max="33" width="8.28515625" style="21" bestFit="1" customWidth="1"/>
    <col min="34" max="34" width="9.140625" style="21"/>
    <col min="35" max="35" width="17.85546875" style="21" bestFit="1" customWidth="1"/>
    <col min="36" max="36" width="9.140625" style="21"/>
    <col min="37" max="37" width="17.85546875" style="21" bestFit="1" customWidth="1"/>
    <col min="38" max="38" width="9.140625" style="21"/>
    <col min="39" max="39" width="4.85546875" style="41" bestFit="1" customWidth="1"/>
    <col min="40" max="40" width="9.140625" style="21"/>
  </cols>
  <sheetData>
    <row r="1" spans="1:2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4.45" customHeight="1" x14ac:dyDescent="0.2">
      <c r="A4" s="1" t="s">
        <v>3</v>
      </c>
      <c r="B4" s="60" t="s">
        <v>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 ht="14.45" customHeight="1" x14ac:dyDescent="0.2">
      <c r="A5" s="60" t="s">
        <v>5</v>
      </c>
      <c r="B5" s="60"/>
      <c r="C5" s="60" t="s">
        <v>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28" ht="14.45" customHeight="1" x14ac:dyDescent="0.2">
      <c r="F6" s="56" t="s">
        <v>7</v>
      </c>
      <c r="G6" s="56"/>
      <c r="H6" s="56"/>
      <c r="I6" s="56"/>
      <c r="J6" s="56"/>
      <c r="L6" s="56" t="s">
        <v>8</v>
      </c>
      <c r="M6" s="56"/>
      <c r="N6" s="56"/>
      <c r="O6" s="56"/>
      <c r="P6" s="56"/>
      <c r="Q6" s="56"/>
      <c r="R6" s="56"/>
      <c r="T6" s="56" t="s">
        <v>9</v>
      </c>
      <c r="U6" s="56"/>
      <c r="V6" s="56"/>
      <c r="W6" s="56"/>
      <c r="X6" s="56"/>
      <c r="Y6" s="56"/>
      <c r="Z6" s="56"/>
      <c r="AA6" s="56"/>
      <c r="AB6" s="56"/>
    </row>
    <row r="7" spans="1:28" ht="14.45" customHeight="1" x14ac:dyDescent="0.2">
      <c r="F7" s="3"/>
      <c r="G7" s="3"/>
      <c r="H7" s="3"/>
      <c r="I7" s="3"/>
      <c r="J7" s="3"/>
      <c r="L7" s="59" t="s">
        <v>10</v>
      </c>
      <c r="M7" s="59"/>
      <c r="N7" s="59"/>
      <c r="O7" s="3"/>
      <c r="P7" s="59" t="s">
        <v>11</v>
      </c>
      <c r="Q7" s="59"/>
      <c r="R7" s="59"/>
      <c r="T7" s="3"/>
      <c r="U7" s="3"/>
      <c r="V7" s="3"/>
      <c r="W7" s="3"/>
      <c r="X7" s="3"/>
      <c r="Y7" s="3"/>
      <c r="Z7" s="3"/>
      <c r="AA7" s="3"/>
      <c r="AB7" s="43"/>
    </row>
    <row r="8" spans="1:28" ht="14.45" customHeight="1" x14ac:dyDescent="0.2">
      <c r="A8" s="56" t="s">
        <v>12</v>
      </c>
      <c r="B8" s="56"/>
      <c r="C8" s="56"/>
      <c r="E8" s="56" t="s">
        <v>13</v>
      </c>
      <c r="F8" s="5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42" t="s">
        <v>18</v>
      </c>
    </row>
    <row r="9" spans="1:28" ht="21.75" customHeight="1" x14ac:dyDescent="0.2">
      <c r="A9" s="57" t="s">
        <v>19</v>
      </c>
      <c r="B9" s="57"/>
      <c r="C9" s="57"/>
      <c r="E9" s="58">
        <v>1126147165</v>
      </c>
      <c r="F9" s="58"/>
      <c r="H9" s="6">
        <v>1384925984571</v>
      </c>
      <c r="J9" s="6">
        <v>1423450016560</v>
      </c>
      <c r="L9" s="6">
        <v>0.22275719908209363</v>
      </c>
      <c r="N9" s="6">
        <v>0</v>
      </c>
      <c r="P9" s="6">
        <v>0</v>
      </c>
      <c r="R9" s="6">
        <v>0</v>
      </c>
      <c r="T9" s="6">
        <v>1601313831</v>
      </c>
      <c r="V9" s="6">
        <v>869</v>
      </c>
      <c r="X9" s="6">
        <v>1384925984571</v>
      </c>
      <c r="Z9" s="6">
        <v>1391541719139</v>
      </c>
      <c r="AB9" s="41">
        <v>0.22999999999999998</v>
      </c>
    </row>
    <row r="10" spans="1:28" ht="21.75" customHeight="1" x14ac:dyDescent="0.2">
      <c r="A10" s="51" t="s">
        <v>20</v>
      </c>
      <c r="B10" s="51"/>
      <c r="C10" s="51"/>
      <c r="E10" s="52">
        <v>384826246</v>
      </c>
      <c r="F10" s="52"/>
      <c r="H10" s="9">
        <v>206538007390</v>
      </c>
      <c r="J10" s="9">
        <v>756183573390</v>
      </c>
      <c r="L10" s="9">
        <v>0.11833596743166364</v>
      </c>
      <c r="N10" s="9">
        <v>0</v>
      </c>
      <c r="P10" s="9">
        <v>0</v>
      </c>
      <c r="R10" s="9">
        <v>0</v>
      </c>
      <c r="T10" s="9">
        <v>384826246</v>
      </c>
      <c r="V10" s="9">
        <v>2024</v>
      </c>
      <c r="X10" s="9">
        <v>206538007390</v>
      </c>
      <c r="Z10" s="9">
        <v>778888321904</v>
      </c>
      <c r="AB10" s="41">
        <v>0.09</v>
      </c>
    </row>
    <row r="11" spans="1:28" ht="21.75" customHeight="1" x14ac:dyDescent="0.2">
      <c r="A11" s="51" t="s">
        <v>21</v>
      </c>
      <c r="B11" s="51"/>
      <c r="C11" s="51"/>
      <c r="E11" s="52">
        <v>240395567</v>
      </c>
      <c r="F11" s="52"/>
      <c r="H11" s="9">
        <v>1570417426472</v>
      </c>
      <c r="J11" s="9">
        <v>2327029088560</v>
      </c>
      <c r="L11" s="9">
        <v>0.36415924403365468</v>
      </c>
      <c r="N11" s="9">
        <v>0</v>
      </c>
      <c r="P11" s="9">
        <v>0</v>
      </c>
      <c r="R11" s="9">
        <v>0</v>
      </c>
      <c r="T11" s="9">
        <v>240395567</v>
      </c>
      <c r="V11" s="9">
        <v>9070</v>
      </c>
      <c r="X11" s="9">
        <v>1570417426472</v>
      </c>
      <c r="Z11" s="9">
        <v>2180387792690</v>
      </c>
      <c r="AB11" s="41">
        <v>0</v>
      </c>
    </row>
    <row r="12" spans="1:28" ht="21.75" customHeight="1" x14ac:dyDescent="0.2">
      <c r="A12" s="51" t="s">
        <v>22</v>
      </c>
      <c r="B12" s="51"/>
      <c r="C12" s="51"/>
      <c r="E12" s="52">
        <v>71163636</v>
      </c>
      <c r="F12" s="52"/>
      <c r="H12" s="9">
        <v>198692359320</v>
      </c>
      <c r="J12" s="9">
        <v>389265088920</v>
      </c>
      <c r="L12" s="9">
        <v>6.0916505602222767E-2</v>
      </c>
      <c r="N12" s="9">
        <v>0</v>
      </c>
      <c r="P12" s="9">
        <v>0</v>
      </c>
      <c r="R12" s="9">
        <v>0</v>
      </c>
      <c r="T12" s="9">
        <v>412524379</v>
      </c>
      <c r="V12" s="9">
        <v>975</v>
      </c>
      <c r="X12" s="9">
        <v>198692359320</v>
      </c>
      <c r="Z12" s="9">
        <v>402211269525</v>
      </c>
      <c r="AB12" s="41">
        <v>0.12</v>
      </c>
    </row>
    <row r="13" spans="1:28" ht="21.75" customHeight="1" x14ac:dyDescent="0.2">
      <c r="A13" s="51" t="s">
        <v>23</v>
      </c>
      <c r="B13" s="51"/>
      <c r="C13" s="51"/>
      <c r="E13" s="52">
        <v>285207334</v>
      </c>
      <c r="F13" s="52"/>
      <c r="H13" s="9">
        <v>815248854591</v>
      </c>
      <c r="J13" s="9">
        <v>1822474864260</v>
      </c>
      <c r="L13" s="9">
        <v>0.28520101966148975</v>
      </c>
      <c r="N13" s="9">
        <v>0</v>
      </c>
      <c r="P13" s="9">
        <v>0</v>
      </c>
      <c r="R13" s="9">
        <v>0</v>
      </c>
      <c r="T13" s="9">
        <v>285207334</v>
      </c>
      <c r="V13" s="9">
        <v>6130</v>
      </c>
      <c r="X13" s="9">
        <v>815248854591</v>
      </c>
      <c r="Z13" s="9">
        <v>1748320957420</v>
      </c>
      <c r="AB13" s="41">
        <v>0.15</v>
      </c>
    </row>
    <row r="14" spans="1:28" ht="21.75" customHeight="1" x14ac:dyDescent="0.2">
      <c r="A14" s="51" t="s">
        <v>24</v>
      </c>
      <c r="B14" s="51"/>
      <c r="C14" s="51"/>
      <c r="E14" s="52">
        <v>296778511</v>
      </c>
      <c r="F14" s="52"/>
      <c r="H14" s="9">
        <v>1064731947585</v>
      </c>
      <c r="J14" s="9">
        <v>2252548898490</v>
      </c>
      <c r="L14" s="9">
        <v>0.3525037602905795</v>
      </c>
      <c r="N14" s="9">
        <v>0</v>
      </c>
      <c r="P14" s="9">
        <v>0</v>
      </c>
      <c r="R14" s="9">
        <v>0</v>
      </c>
      <c r="T14" s="9">
        <v>296778511</v>
      </c>
      <c r="V14" s="9">
        <v>6930</v>
      </c>
      <c r="X14" s="9">
        <v>1064731947585</v>
      </c>
      <c r="Z14" s="9">
        <v>2056675081230</v>
      </c>
      <c r="AB14" s="41">
        <v>0.37</v>
      </c>
    </row>
    <row r="15" spans="1:28" ht="21.75" customHeight="1" x14ac:dyDescent="0.2">
      <c r="A15" s="51" t="s">
        <v>25</v>
      </c>
      <c r="B15" s="51"/>
      <c r="C15" s="51"/>
      <c r="E15" s="52">
        <v>11694000</v>
      </c>
      <c r="F15" s="52"/>
      <c r="H15" s="9">
        <v>311674982194</v>
      </c>
      <c r="J15" s="9">
        <v>325677900000</v>
      </c>
      <c r="L15" s="9">
        <v>5.0965679133757102E-2</v>
      </c>
      <c r="N15" s="9">
        <v>0</v>
      </c>
      <c r="P15" s="9">
        <v>0</v>
      </c>
      <c r="R15" s="9">
        <v>0</v>
      </c>
      <c r="T15" s="9">
        <v>11694000</v>
      </c>
      <c r="V15" s="9">
        <v>26150</v>
      </c>
      <c r="X15" s="9">
        <v>311674982194</v>
      </c>
      <c r="Z15" s="9">
        <v>305798100000</v>
      </c>
      <c r="AB15" s="41">
        <v>0.59</v>
      </c>
    </row>
    <row r="16" spans="1:28" ht="21.75" customHeight="1" x14ac:dyDescent="0.2">
      <c r="A16" s="51" t="s">
        <v>26</v>
      </c>
      <c r="B16" s="51"/>
      <c r="C16" s="51"/>
      <c r="E16" s="52">
        <v>76594524</v>
      </c>
      <c r="F16" s="52"/>
      <c r="H16" s="9">
        <v>277584217860</v>
      </c>
      <c r="J16" s="9">
        <v>216149746728</v>
      </c>
      <c r="L16" s="9">
        <v>3.382550254893596E-2</v>
      </c>
      <c r="N16" s="9">
        <v>0</v>
      </c>
      <c r="P16" s="9">
        <v>0</v>
      </c>
      <c r="R16" s="9">
        <v>0</v>
      </c>
      <c r="T16" s="9">
        <v>76594524</v>
      </c>
      <c r="V16" s="9">
        <v>2744</v>
      </c>
      <c r="X16" s="9">
        <v>277584217860</v>
      </c>
      <c r="Z16" s="9">
        <v>210175373856</v>
      </c>
      <c r="AB16" s="41">
        <v>0.03</v>
      </c>
    </row>
    <row r="17" spans="1:28" ht="21.75" customHeight="1" x14ac:dyDescent="0.2">
      <c r="A17" s="51" t="s">
        <v>27</v>
      </c>
      <c r="B17" s="51"/>
      <c r="C17" s="51"/>
      <c r="E17" s="52">
        <v>4049335</v>
      </c>
      <c r="F17" s="52"/>
      <c r="H17" s="9">
        <v>1059498101908</v>
      </c>
      <c r="J17" s="9">
        <v>2143070055400</v>
      </c>
      <c r="L17" s="9">
        <v>0.33537130030830908</v>
      </c>
      <c r="N17" s="9">
        <v>0</v>
      </c>
      <c r="P17" s="9">
        <v>0</v>
      </c>
      <c r="R17" s="9">
        <v>0</v>
      </c>
      <c r="T17" s="9">
        <v>157635738</v>
      </c>
      <c r="V17" s="9">
        <v>13060</v>
      </c>
      <c r="X17" s="9">
        <v>1059498101908</v>
      </c>
      <c r="Z17" s="9">
        <v>2058722738280</v>
      </c>
      <c r="AB17" s="41">
        <v>0.16999999999999998</v>
      </c>
    </row>
    <row r="18" spans="1:28" ht="21.75" customHeight="1" x14ac:dyDescent="0.2">
      <c r="A18" s="51" t="s">
        <v>28</v>
      </c>
      <c r="B18" s="51"/>
      <c r="C18" s="51"/>
      <c r="E18" s="52">
        <v>2010844</v>
      </c>
      <c r="F18" s="52"/>
      <c r="H18" s="9">
        <v>12339461055</v>
      </c>
      <c r="J18" s="9">
        <v>8612444852</v>
      </c>
      <c r="L18" s="9">
        <v>1.3477706067381611E-3</v>
      </c>
      <c r="N18" s="9">
        <v>0</v>
      </c>
      <c r="P18" s="9">
        <v>-2010844</v>
      </c>
      <c r="R18" s="9">
        <v>8291056149</v>
      </c>
      <c r="T18" s="9">
        <v>0</v>
      </c>
      <c r="V18" s="9">
        <v>0</v>
      </c>
      <c r="X18" s="9">
        <v>0</v>
      </c>
      <c r="Z18" s="9">
        <v>0</v>
      </c>
      <c r="AB18" s="41">
        <v>0</v>
      </c>
    </row>
    <row r="19" spans="1:28" ht="21.75" customHeight="1" x14ac:dyDescent="0.2">
      <c r="A19" s="51" t="s">
        <v>29</v>
      </c>
      <c r="B19" s="51"/>
      <c r="C19" s="51"/>
      <c r="E19" s="52">
        <v>28350519</v>
      </c>
      <c r="F19" s="52"/>
      <c r="H19" s="9">
        <v>1244073425689</v>
      </c>
      <c r="J19" s="9">
        <v>1328221815150</v>
      </c>
      <c r="L19" s="9">
        <v>0.2078548370933101</v>
      </c>
      <c r="N19" s="9">
        <v>0</v>
      </c>
      <c r="P19" s="9">
        <v>0</v>
      </c>
      <c r="R19" s="9">
        <v>0</v>
      </c>
      <c r="T19" s="9">
        <v>28350519</v>
      </c>
      <c r="V19" s="9">
        <v>45530</v>
      </c>
      <c r="X19" s="9">
        <v>1244073425689</v>
      </c>
      <c r="Z19" s="9">
        <v>1290799130070</v>
      </c>
      <c r="AB19" s="41">
        <v>0.03</v>
      </c>
    </row>
    <row r="20" spans="1:28" ht="21.75" customHeight="1" x14ac:dyDescent="0.2">
      <c r="A20" s="51" t="s">
        <v>30</v>
      </c>
      <c r="B20" s="51"/>
      <c r="C20" s="51"/>
      <c r="E20" s="52">
        <v>34930396</v>
      </c>
      <c r="F20" s="52"/>
      <c r="H20" s="9">
        <v>206657000548</v>
      </c>
      <c r="J20" s="9">
        <v>244862075960</v>
      </c>
      <c r="L20" s="9">
        <v>3.8318725327702675E-2</v>
      </c>
      <c r="N20" s="9">
        <v>0</v>
      </c>
      <c r="P20" s="9">
        <v>0</v>
      </c>
      <c r="R20" s="9">
        <v>0</v>
      </c>
      <c r="T20" s="9">
        <v>34930396</v>
      </c>
      <c r="V20" s="9">
        <v>6560</v>
      </c>
      <c r="X20" s="9">
        <v>206657000548</v>
      </c>
      <c r="Z20" s="9">
        <v>229143397760</v>
      </c>
      <c r="AB20" s="41">
        <v>0.02</v>
      </c>
    </row>
    <row r="21" spans="1:28" ht="21.75" customHeight="1" x14ac:dyDescent="0.2">
      <c r="A21" s="51" t="s">
        <v>31</v>
      </c>
      <c r="B21" s="51"/>
      <c r="C21" s="51"/>
      <c r="E21" s="52">
        <v>73822722</v>
      </c>
      <c r="F21" s="52"/>
      <c r="H21" s="9">
        <v>339518376979</v>
      </c>
      <c r="J21" s="9">
        <v>595749366540</v>
      </c>
      <c r="L21" s="9">
        <v>9.3229448664513881E-2</v>
      </c>
      <c r="N21" s="9">
        <v>0</v>
      </c>
      <c r="P21" s="9">
        <v>0</v>
      </c>
      <c r="R21" s="9">
        <v>0</v>
      </c>
      <c r="T21" s="9">
        <v>95535287</v>
      </c>
      <c r="V21" s="9">
        <v>6159</v>
      </c>
      <c r="X21" s="9">
        <v>339518376979</v>
      </c>
      <c r="Z21" s="9">
        <v>588401832633</v>
      </c>
      <c r="AB21" s="41">
        <v>0.21</v>
      </c>
    </row>
    <row r="22" spans="1:28" ht="21.75" customHeight="1" x14ac:dyDescent="0.2">
      <c r="A22" s="51" t="s">
        <v>32</v>
      </c>
      <c r="B22" s="51"/>
      <c r="C22" s="51"/>
      <c r="E22" s="52">
        <v>73379651</v>
      </c>
      <c r="F22" s="52"/>
      <c r="H22" s="9">
        <v>425593642574</v>
      </c>
      <c r="J22" s="9">
        <v>208911866397</v>
      </c>
      <c r="L22" s="9">
        <v>3.2692838998359529E-2</v>
      </c>
      <c r="N22" s="9">
        <v>0</v>
      </c>
      <c r="P22" s="9">
        <v>0</v>
      </c>
      <c r="R22" s="9">
        <v>0</v>
      </c>
      <c r="T22" s="9">
        <v>114373869</v>
      </c>
      <c r="V22" s="9">
        <v>1680</v>
      </c>
      <c r="X22" s="9">
        <v>425593642574</v>
      </c>
      <c r="Z22" s="9">
        <v>192148099920</v>
      </c>
      <c r="AB22" s="41">
        <v>0.01</v>
      </c>
    </row>
    <row r="23" spans="1:28" ht="21.75" customHeight="1" x14ac:dyDescent="0.2">
      <c r="A23" s="51" t="s">
        <v>33</v>
      </c>
      <c r="B23" s="51"/>
      <c r="C23" s="51"/>
      <c r="E23" s="52">
        <v>1135510263</v>
      </c>
      <c r="F23" s="52"/>
      <c r="H23" s="9">
        <v>4922887319841</v>
      </c>
      <c r="J23" s="9">
        <v>6054540722316</v>
      </c>
      <c r="L23" s="9">
        <v>0</v>
      </c>
      <c r="N23" s="9">
        <v>0</v>
      </c>
      <c r="P23" s="9">
        <v>0</v>
      </c>
      <c r="R23" s="9">
        <v>0</v>
      </c>
      <c r="T23" s="9">
        <v>1135510263</v>
      </c>
      <c r="V23" s="9">
        <v>5628</v>
      </c>
      <c r="X23" s="9">
        <v>4922887319841</v>
      </c>
      <c r="Z23" s="9">
        <v>6390651760164</v>
      </c>
      <c r="AB23" s="41">
        <v>0.27</v>
      </c>
    </row>
    <row r="24" spans="1:28" ht="21.75" customHeight="1" x14ac:dyDescent="0.2">
      <c r="A24" s="51" t="s">
        <v>34</v>
      </c>
      <c r="B24" s="51"/>
      <c r="C24" s="51"/>
      <c r="E24" s="52">
        <v>15585655</v>
      </c>
      <c r="F24" s="52"/>
      <c r="H24" s="9">
        <v>176231537584</v>
      </c>
      <c r="J24" s="9">
        <v>130763645450</v>
      </c>
      <c r="L24" s="9">
        <v>2.0463341222616199E-2</v>
      </c>
      <c r="N24" s="9">
        <v>0</v>
      </c>
      <c r="P24" s="9">
        <v>0</v>
      </c>
      <c r="R24" s="9">
        <v>0</v>
      </c>
      <c r="T24" s="9">
        <v>15585655</v>
      </c>
      <c r="V24" s="9">
        <v>8000</v>
      </c>
      <c r="X24" s="9">
        <v>176231537584</v>
      </c>
      <c r="Z24" s="9">
        <v>124685240000</v>
      </c>
      <c r="AB24" s="41">
        <v>0.06</v>
      </c>
    </row>
    <row r="25" spans="1:28" ht="21.75" customHeight="1" x14ac:dyDescent="0.2">
      <c r="A25" s="51" t="s">
        <v>35</v>
      </c>
      <c r="B25" s="51"/>
      <c r="C25" s="51"/>
      <c r="E25" s="52">
        <v>27893532</v>
      </c>
      <c r="F25" s="52"/>
      <c r="H25" s="9">
        <v>204796942556</v>
      </c>
      <c r="J25" s="9">
        <v>167640127320</v>
      </c>
      <c r="L25" s="9">
        <v>2.6234180885265187E-2</v>
      </c>
      <c r="N25" s="9">
        <v>0</v>
      </c>
      <c r="P25" s="9">
        <v>0</v>
      </c>
      <c r="R25" s="9">
        <v>0</v>
      </c>
      <c r="T25" s="9">
        <v>27893532</v>
      </c>
      <c r="V25" s="9">
        <v>6190</v>
      </c>
      <c r="X25" s="9">
        <v>204796942556</v>
      </c>
      <c r="Z25" s="9">
        <v>172660963080</v>
      </c>
      <c r="AB25" s="41">
        <v>0.45999999999999996</v>
      </c>
    </row>
    <row r="26" spans="1:28" ht="21.75" customHeight="1" x14ac:dyDescent="0.2">
      <c r="A26" s="51" t="s">
        <v>36</v>
      </c>
      <c r="B26" s="51"/>
      <c r="C26" s="51"/>
      <c r="E26" s="52">
        <v>148782567</v>
      </c>
      <c r="F26" s="52"/>
      <c r="H26" s="9">
        <v>1038793946711</v>
      </c>
      <c r="J26" s="9">
        <v>1060819702710</v>
      </c>
      <c r="L26" s="9">
        <v>0.16600879760980239</v>
      </c>
      <c r="N26" s="9">
        <v>0</v>
      </c>
      <c r="P26" s="9">
        <v>0</v>
      </c>
      <c r="R26" s="9">
        <v>0</v>
      </c>
      <c r="T26" s="9">
        <v>148782567</v>
      </c>
      <c r="V26" s="9">
        <v>7360</v>
      </c>
      <c r="X26" s="9">
        <v>1038793946711</v>
      </c>
      <c r="Z26" s="9">
        <v>1095039693120</v>
      </c>
      <c r="AB26" s="41">
        <v>0.06</v>
      </c>
    </row>
    <row r="27" spans="1:28" ht="21.75" customHeight="1" x14ac:dyDescent="0.2">
      <c r="A27" s="51" t="s">
        <v>37</v>
      </c>
      <c r="B27" s="51"/>
      <c r="C27" s="51"/>
      <c r="E27" s="52">
        <v>690789</v>
      </c>
      <c r="F27" s="52"/>
      <c r="H27" s="9">
        <v>2798297063</v>
      </c>
      <c r="J27" s="9">
        <v>4345062810</v>
      </c>
      <c r="L27" s="9">
        <v>6.7996347615383479E-4</v>
      </c>
      <c r="N27" s="9">
        <v>0</v>
      </c>
      <c r="P27" s="9">
        <v>0</v>
      </c>
      <c r="R27" s="9">
        <v>0</v>
      </c>
      <c r="T27" s="9">
        <v>690789</v>
      </c>
      <c r="V27" s="9">
        <v>4640</v>
      </c>
      <c r="X27" s="9">
        <v>2798297063</v>
      </c>
      <c r="Z27" s="9">
        <v>3205260960</v>
      </c>
      <c r="AB27" s="41">
        <v>0.22</v>
      </c>
    </row>
    <row r="28" spans="1:28" ht="21.75" customHeight="1" x14ac:dyDescent="0.2">
      <c r="A28" s="51" t="s">
        <v>38</v>
      </c>
      <c r="B28" s="51"/>
      <c r="C28" s="51"/>
      <c r="E28" s="52">
        <v>55284140</v>
      </c>
      <c r="F28" s="52"/>
      <c r="H28" s="9">
        <v>878208686506</v>
      </c>
      <c r="J28" s="9">
        <v>982952009200</v>
      </c>
      <c r="L28" s="9">
        <v>0.15382319986946938</v>
      </c>
      <c r="N28" s="9">
        <v>0</v>
      </c>
      <c r="P28" s="9">
        <v>0</v>
      </c>
      <c r="R28" s="9">
        <v>0</v>
      </c>
      <c r="T28" s="9">
        <v>55284140</v>
      </c>
      <c r="V28" s="9">
        <v>16930</v>
      </c>
      <c r="X28" s="9">
        <v>878208686506</v>
      </c>
      <c r="Z28" s="9">
        <v>935960490200</v>
      </c>
      <c r="AB28" s="41">
        <v>0.04</v>
      </c>
    </row>
    <row r="29" spans="1:28" ht="21.75" customHeight="1" x14ac:dyDescent="0.2">
      <c r="A29" s="51" t="s">
        <v>39</v>
      </c>
      <c r="B29" s="51"/>
      <c r="C29" s="51"/>
      <c r="E29" s="52">
        <v>177235485</v>
      </c>
      <c r="F29" s="52"/>
      <c r="H29" s="9">
        <v>1087082499796</v>
      </c>
      <c r="J29" s="9">
        <v>2674483468650</v>
      </c>
      <c r="L29" s="9">
        <v>0.41853274757591352</v>
      </c>
      <c r="N29" s="9">
        <v>0</v>
      </c>
      <c r="P29" s="9">
        <v>0</v>
      </c>
      <c r="R29" s="9">
        <v>0</v>
      </c>
      <c r="T29" s="9">
        <v>177235485</v>
      </c>
      <c r="V29" s="9">
        <v>13570</v>
      </c>
      <c r="X29" s="9">
        <v>1087082499796</v>
      </c>
      <c r="Z29" s="9">
        <v>2405085531450</v>
      </c>
      <c r="AB29" s="41">
        <v>0.32</v>
      </c>
    </row>
    <row r="30" spans="1:28" ht="21.75" customHeight="1" x14ac:dyDescent="0.2">
      <c r="A30" s="51" t="s">
        <v>40</v>
      </c>
      <c r="B30" s="51"/>
      <c r="C30" s="51"/>
      <c r="E30" s="52">
        <v>131112569</v>
      </c>
      <c r="F30" s="52"/>
      <c r="H30" s="9">
        <v>992700554003</v>
      </c>
      <c r="J30" s="9">
        <v>925654737140</v>
      </c>
      <c r="L30" s="9">
        <v>0.14485668914507097</v>
      </c>
      <c r="N30" s="9">
        <v>0</v>
      </c>
      <c r="P30" s="9">
        <v>0</v>
      </c>
      <c r="R30" s="9">
        <v>0</v>
      </c>
      <c r="T30" s="9">
        <v>131112569</v>
      </c>
      <c r="V30" s="9">
        <v>6750</v>
      </c>
      <c r="X30" s="9">
        <v>992700554003</v>
      </c>
      <c r="Z30" s="9">
        <v>885009840750</v>
      </c>
      <c r="AB30" s="41">
        <v>0.32</v>
      </c>
    </row>
    <row r="31" spans="1:28" ht="21.75" customHeight="1" x14ac:dyDescent="0.2">
      <c r="A31" s="51" t="s">
        <v>41</v>
      </c>
      <c r="B31" s="51"/>
      <c r="C31" s="51"/>
      <c r="E31" s="52">
        <v>87350422</v>
      </c>
      <c r="F31" s="52"/>
      <c r="H31" s="9">
        <v>574677223036</v>
      </c>
      <c r="J31" s="9">
        <v>1349564019900</v>
      </c>
      <c r="L31" s="9">
        <v>0.21119470129439788</v>
      </c>
      <c r="N31" s="9">
        <v>0</v>
      </c>
      <c r="P31" s="9">
        <v>0</v>
      </c>
      <c r="R31" s="9">
        <v>0</v>
      </c>
      <c r="T31" s="9">
        <v>87350422</v>
      </c>
      <c r="V31" s="9">
        <v>15700</v>
      </c>
      <c r="X31" s="9">
        <v>574677223036</v>
      </c>
      <c r="Z31" s="9">
        <v>1371401625400</v>
      </c>
      <c r="AB31" s="41">
        <v>0.1</v>
      </c>
    </row>
    <row r="32" spans="1:28" ht="21.75" customHeight="1" x14ac:dyDescent="0.2">
      <c r="A32" s="51" t="s">
        <v>42</v>
      </c>
      <c r="B32" s="51"/>
      <c r="C32" s="51"/>
      <c r="E32" s="52">
        <v>52234793</v>
      </c>
      <c r="F32" s="52"/>
      <c r="H32" s="9">
        <v>597380372630</v>
      </c>
      <c r="J32" s="9">
        <v>683231092440</v>
      </c>
      <c r="L32" s="9">
        <v>0.10691955650507258</v>
      </c>
      <c r="N32" s="9">
        <v>0</v>
      </c>
      <c r="P32" s="9">
        <v>0</v>
      </c>
      <c r="R32" s="9">
        <v>0</v>
      </c>
      <c r="T32" s="9">
        <v>52234793</v>
      </c>
      <c r="V32" s="9">
        <v>12780</v>
      </c>
      <c r="X32" s="9">
        <v>597380372630</v>
      </c>
      <c r="Z32" s="9">
        <v>667560654540</v>
      </c>
      <c r="AB32" s="41">
        <v>0.05</v>
      </c>
    </row>
    <row r="33" spans="1:40" ht="21.75" customHeight="1" x14ac:dyDescent="0.2">
      <c r="A33" s="51" t="s">
        <v>43</v>
      </c>
      <c r="B33" s="51"/>
      <c r="C33" s="51"/>
      <c r="E33" s="52">
        <v>886111110</v>
      </c>
      <c r="F33" s="52"/>
      <c r="H33" s="9">
        <v>1986346400286</v>
      </c>
      <c r="J33" s="9">
        <v>3007461107340</v>
      </c>
      <c r="L33" s="9">
        <v>0.4706407705402923</v>
      </c>
      <c r="N33" s="9">
        <v>0</v>
      </c>
      <c r="P33" s="9">
        <v>0</v>
      </c>
      <c r="R33" s="9">
        <v>0</v>
      </c>
      <c r="T33" s="9">
        <v>1143083332</v>
      </c>
      <c r="V33" s="9">
        <v>2604</v>
      </c>
      <c r="X33" s="9">
        <v>1986346400286</v>
      </c>
      <c r="Z33" s="9">
        <v>2976588996528</v>
      </c>
      <c r="AB33" s="41">
        <v>0.03</v>
      </c>
    </row>
    <row r="34" spans="1:40" ht="21.75" customHeight="1" x14ac:dyDescent="0.2">
      <c r="A34" s="51" t="s">
        <v>44</v>
      </c>
      <c r="B34" s="51"/>
      <c r="C34" s="51"/>
      <c r="E34" s="52">
        <v>24124761</v>
      </c>
      <c r="F34" s="52"/>
      <c r="H34" s="9">
        <v>395011026437</v>
      </c>
      <c r="J34" s="9">
        <v>436658174100</v>
      </c>
      <c r="L34" s="9">
        <v>6.8333099643275899E-2</v>
      </c>
      <c r="N34" s="9">
        <v>0</v>
      </c>
      <c r="P34" s="9">
        <v>0</v>
      </c>
      <c r="R34" s="9">
        <v>0</v>
      </c>
      <c r="T34" s="9">
        <v>24124761</v>
      </c>
      <c r="V34" s="9">
        <v>17280</v>
      </c>
      <c r="X34" s="9">
        <v>395011026437</v>
      </c>
      <c r="Z34" s="9">
        <v>416875870080</v>
      </c>
      <c r="AB34" s="41">
        <v>0.13999999999999999</v>
      </c>
    </row>
    <row r="35" spans="1:40" ht="21.75" customHeight="1" x14ac:dyDescent="0.2">
      <c r="A35" s="51" t="s">
        <v>45</v>
      </c>
      <c r="B35" s="51"/>
      <c r="C35" s="51"/>
      <c r="E35" s="52">
        <v>20271701</v>
      </c>
      <c r="F35" s="52"/>
      <c r="H35" s="9">
        <v>114872780759</v>
      </c>
      <c r="J35" s="9">
        <v>365904203050</v>
      </c>
      <c r="L35" s="9">
        <v>5.7260735856929215E-2</v>
      </c>
      <c r="N35" s="9">
        <v>0</v>
      </c>
      <c r="P35" s="9">
        <v>0</v>
      </c>
      <c r="R35" s="9">
        <v>0</v>
      </c>
      <c r="T35" s="9">
        <v>20271701</v>
      </c>
      <c r="V35" s="9">
        <v>17740</v>
      </c>
      <c r="X35" s="9">
        <v>114872780759</v>
      </c>
      <c r="Z35" s="9">
        <v>359619975740</v>
      </c>
      <c r="AB35" s="41">
        <v>0.33999999999999997</v>
      </c>
    </row>
    <row r="36" spans="1:40" ht="21.75" customHeight="1" x14ac:dyDescent="0.2">
      <c r="A36" s="51" t="s">
        <v>46</v>
      </c>
      <c r="B36" s="51"/>
      <c r="C36" s="51"/>
      <c r="E36" s="52">
        <v>278269024</v>
      </c>
      <c r="F36" s="52"/>
      <c r="H36" s="9">
        <v>1891605116411</v>
      </c>
      <c r="J36" s="9">
        <v>3812285628800</v>
      </c>
      <c r="L36" s="9">
        <v>0</v>
      </c>
      <c r="N36" s="9">
        <v>0</v>
      </c>
      <c r="P36" s="9">
        <v>0</v>
      </c>
      <c r="R36" s="9">
        <v>0</v>
      </c>
      <c r="T36" s="9">
        <v>278269024</v>
      </c>
      <c r="V36" s="9">
        <v>13690</v>
      </c>
      <c r="X36" s="9">
        <v>1891605116411</v>
      </c>
      <c r="Z36" s="9">
        <v>3809502938560</v>
      </c>
      <c r="AB36" s="41">
        <v>0.2</v>
      </c>
    </row>
    <row r="37" spans="1:40" ht="21.75" customHeight="1" x14ac:dyDescent="0.2">
      <c r="A37" s="51" t="s">
        <v>47</v>
      </c>
      <c r="B37" s="51"/>
      <c r="C37" s="51"/>
      <c r="E37" s="52">
        <v>72647153</v>
      </c>
      <c r="F37" s="52"/>
      <c r="H37" s="9">
        <v>1074826053408</v>
      </c>
      <c r="J37" s="9">
        <v>1488540164970</v>
      </c>
      <c r="L37" s="9">
        <v>0.23294322527125996</v>
      </c>
      <c r="N37" s="9">
        <v>0</v>
      </c>
      <c r="P37" s="9">
        <v>0</v>
      </c>
      <c r="R37" s="9">
        <v>0</v>
      </c>
      <c r="T37" s="9">
        <v>72647153</v>
      </c>
      <c r="V37" s="9">
        <v>20020</v>
      </c>
      <c r="X37" s="9">
        <v>1074826053408</v>
      </c>
      <c r="Z37" s="9">
        <v>1454396003060</v>
      </c>
      <c r="AB37" s="41">
        <v>0.9900000000000001</v>
      </c>
    </row>
    <row r="38" spans="1:40" ht="21.75" customHeight="1" x14ac:dyDescent="0.2">
      <c r="A38" s="51" t="s">
        <v>48</v>
      </c>
      <c r="B38" s="51"/>
      <c r="C38" s="51"/>
      <c r="E38" s="52">
        <v>4302645</v>
      </c>
      <c r="F38" s="52"/>
      <c r="H38" s="9">
        <v>49551712657</v>
      </c>
      <c r="J38" s="9">
        <v>57913601713</v>
      </c>
      <c r="L38" s="9">
        <v>9.0629608038646885E-3</v>
      </c>
      <c r="N38" s="9">
        <v>0</v>
      </c>
      <c r="P38" s="9">
        <v>0</v>
      </c>
      <c r="R38" s="9">
        <v>0</v>
      </c>
      <c r="T38" s="9">
        <v>4302645</v>
      </c>
      <c r="V38" s="9">
        <v>12300</v>
      </c>
      <c r="X38" s="9">
        <v>49551712657</v>
      </c>
      <c r="Z38" s="9">
        <v>52922533500</v>
      </c>
      <c r="AB38" s="41">
        <v>0.06</v>
      </c>
    </row>
    <row r="39" spans="1:40" ht="21.75" customHeight="1" x14ac:dyDescent="0.2">
      <c r="A39" s="53" t="s">
        <v>49</v>
      </c>
      <c r="B39" s="53"/>
      <c r="C39" s="53"/>
      <c r="D39" s="12"/>
      <c r="E39" s="52">
        <v>14786309</v>
      </c>
      <c r="F39" s="54"/>
      <c r="H39" s="13">
        <v>152946566356</v>
      </c>
      <c r="J39" s="13">
        <v>113410990030</v>
      </c>
      <c r="L39" s="46">
        <v>1.7747805817068661E-2</v>
      </c>
      <c r="N39" s="13">
        <v>0</v>
      </c>
      <c r="P39" s="46">
        <v>0</v>
      </c>
      <c r="R39" s="13">
        <v>0</v>
      </c>
      <c r="T39" s="46">
        <v>14786309</v>
      </c>
      <c r="V39" s="46">
        <v>7510</v>
      </c>
      <c r="X39" s="13">
        <v>152946566356</v>
      </c>
      <c r="Z39" s="13">
        <v>111045180590</v>
      </c>
      <c r="AB39" s="41">
        <v>0.02</v>
      </c>
    </row>
    <row r="40" spans="1:40" ht="21.75" customHeight="1" x14ac:dyDescent="0.2">
      <c r="A40" s="55" t="s">
        <v>50</v>
      </c>
      <c r="B40" s="55"/>
      <c r="C40" s="55"/>
      <c r="D40" s="55"/>
      <c r="F40" s="46"/>
      <c r="H40" s="16">
        <v>25258210824776</v>
      </c>
      <c r="J40" s="16">
        <v>37069595018379.898</v>
      </c>
      <c r="L40" s="46"/>
      <c r="N40" s="16">
        <v>0</v>
      </c>
      <c r="P40" s="46"/>
      <c r="R40" s="16">
        <v>8291056149</v>
      </c>
      <c r="T40" s="46"/>
      <c r="V40" s="46"/>
      <c r="X40" s="16">
        <v>25245871363721</v>
      </c>
      <c r="Z40" s="16">
        <f>SUM(Z9:Z39)</f>
        <v>36665426372149</v>
      </c>
      <c r="AB40" s="44">
        <f>SUM(AB9:AB39)</f>
        <v>5.6999999999999984</v>
      </c>
      <c r="AD40" s="21"/>
      <c r="AE40"/>
      <c r="AF40"/>
      <c r="AG40"/>
      <c r="AH40"/>
      <c r="AI40"/>
      <c r="AJ40"/>
      <c r="AK40"/>
      <c r="AL40"/>
      <c r="AM40"/>
      <c r="AN40"/>
    </row>
    <row r="42" spans="1:40" x14ac:dyDescent="0.2">
      <c r="X42" s="21"/>
      <c r="Y42" s="21"/>
      <c r="Z42" s="21"/>
    </row>
    <row r="43" spans="1:40" x14ac:dyDescent="0.2">
      <c r="X43" s="21"/>
      <c r="Y43" s="21"/>
      <c r="Z43" s="21"/>
    </row>
    <row r="44" spans="1:40" x14ac:dyDescent="0.2">
      <c r="X44" s="21"/>
      <c r="Y44" s="21"/>
      <c r="Z44" s="21"/>
    </row>
    <row r="45" spans="1:40" x14ac:dyDescent="0.2">
      <c r="X45" s="21"/>
      <c r="Y45" s="21"/>
      <c r="Z45" s="21"/>
    </row>
  </sheetData>
  <mergeCells count="7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D4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A42" sqref="AA42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7.35" customHeight="1" x14ac:dyDescent="0.2"/>
    <row r="5" spans="1:25" ht="14.45" customHeight="1" x14ac:dyDescent="0.2">
      <c r="A5" s="60" t="s">
        <v>497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25" ht="7.35" customHeight="1" x14ac:dyDescent="0.2"/>
    <row r="7" spans="1:25" ht="14.45" customHeight="1" x14ac:dyDescent="0.2">
      <c r="E7" s="56" t="s">
        <v>374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Y7" s="2" t="s">
        <v>375</v>
      </c>
    </row>
    <row r="8" spans="1:25" ht="29.1" customHeight="1" x14ac:dyDescent="0.2">
      <c r="A8" s="2" t="s">
        <v>498</v>
      </c>
      <c r="C8" s="2" t="s">
        <v>499</v>
      </c>
      <c r="E8" s="19" t="s">
        <v>55</v>
      </c>
      <c r="F8" s="3"/>
      <c r="G8" s="19" t="s">
        <v>13</v>
      </c>
      <c r="H8" s="3"/>
      <c r="I8" s="19" t="s">
        <v>54</v>
      </c>
      <c r="J8" s="3"/>
      <c r="K8" s="19" t="s">
        <v>500</v>
      </c>
      <c r="L8" s="3"/>
      <c r="M8" s="19" t="s">
        <v>501</v>
      </c>
      <c r="N8" s="3"/>
      <c r="O8" s="19" t="s">
        <v>502</v>
      </c>
      <c r="P8" s="3"/>
      <c r="Q8" s="19" t="s">
        <v>503</v>
      </c>
      <c r="R8" s="3"/>
      <c r="S8" s="19" t="s">
        <v>504</v>
      </c>
      <c r="T8" s="3"/>
      <c r="U8" s="19" t="s">
        <v>505</v>
      </c>
      <c r="V8" s="3"/>
      <c r="W8" s="19" t="s">
        <v>506</v>
      </c>
      <c r="Y8" s="19" t="s">
        <v>506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132"/>
  <sheetViews>
    <sheetView rightToLeft="1" topLeftCell="A107" zoomScale="85" zoomScaleNormal="85" workbookViewId="0">
      <selection activeCell="R8" sqref="R8:R127"/>
    </sheetView>
  </sheetViews>
  <sheetFormatPr defaultRowHeight="18.75" x14ac:dyDescent="0.2"/>
  <cols>
    <col min="1" max="1" width="29.85546875" bestFit="1" customWidth="1"/>
    <col min="2" max="2" width="1.28515625" customWidth="1"/>
    <col min="3" max="3" width="14.5703125" bestFit="1" customWidth="1"/>
    <col min="4" max="4" width="1.28515625" customWidth="1"/>
    <col min="5" max="5" width="21" bestFit="1" customWidth="1"/>
    <col min="6" max="6" width="1.28515625" customWidth="1"/>
    <col min="7" max="7" width="21" bestFit="1" customWidth="1"/>
    <col min="8" max="8" width="1.28515625" customWidth="1"/>
    <col min="9" max="9" width="27" bestFit="1" customWidth="1"/>
    <col min="10" max="10" width="1.28515625" customWidth="1"/>
    <col min="11" max="11" width="14.5703125" bestFit="1" customWidth="1"/>
    <col min="12" max="12" width="1.28515625" customWidth="1"/>
    <col min="13" max="13" width="21" bestFit="1" customWidth="1"/>
    <col min="14" max="14" width="1.28515625" customWidth="1"/>
    <col min="15" max="15" width="20.7109375" bestFit="1" customWidth="1"/>
    <col min="16" max="16" width="1.28515625" customWidth="1"/>
    <col min="17" max="17" width="27" bestFit="1" customWidth="1"/>
    <col min="18" max="18" width="27.42578125" style="35" customWidth="1"/>
    <col min="19" max="19" width="17.5703125" style="35" bestFit="1" customWidth="1"/>
    <col min="20" max="20" width="31" customWidth="1"/>
    <col min="21" max="21" width="18" style="35" bestFit="1" customWidth="1"/>
  </cols>
  <sheetData>
    <row r="1" spans="1:17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14.45" customHeight="1" x14ac:dyDescent="0.2"/>
    <row r="5" spans="1:17" ht="14.45" customHeight="1" x14ac:dyDescent="0.2">
      <c r="A5" s="60" t="s">
        <v>507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4.45" customHeight="1" x14ac:dyDescent="0.2">
      <c r="A6" s="56" t="s">
        <v>358</v>
      </c>
      <c r="C6" s="56" t="s">
        <v>374</v>
      </c>
      <c r="D6" s="56"/>
      <c r="E6" s="56"/>
      <c r="F6" s="56"/>
      <c r="G6" s="56"/>
      <c r="H6" s="56"/>
      <c r="I6" s="56"/>
      <c r="K6" s="56" t="s">
        <v>375</v>
      </c>
      <c r="L6" s="56"/>
      <c r="M6" s="56"/>
      <c r="N6" s="56"/>
      <c r="O6" s="56"/>
      <c r="P6" s="56"/>
      <c r="Q6" s="56"/>
    </row>
    <row r="7" spans="1:17" ht="29.1" customHeight="1" x14ac:dyDescent="0.2">
      <c r="A7" s="56"/>
      <c r="C7" s="19" t="s">
        <v>13</v>
      </c>
      <c r="D7" s="3"/>
      <c r="E7" s="19" t="s">
        <v>15</v>
      </c>
      <c r="F7" s="3"/>
      <c r="G7" s="19" t="s">
        <v>495</v>
      </c>
      <c r="H7" s="3"/>
      <c r="I7" s="19" t="s">
        <v>508</v>
      </c>
      <c r="K7" s="19" t="s">
        <v>13</v>
      </c>
      <c r="L7" s="3"/>
      <c r="M7" s="19" t="s">
        <v>15</v>
      </c>
      <c r="N7" s="3"/>
      <c r="O7" s="19" t="s">
        <v>495</v>
      </c>
      <c r="P7" s="3"/>
      <c r="Q7" s="40" t="s">
        <v>508</v>
      </c>
    </row>
    <row r="8" spans="1:17" ht="21.75" customHeight="1" x14ac:dyDescent="0.2">
      <c r="A8" s="5" t="s">
        <v>32</v>
      </c>
      <c r="C8" s="6">
        <v>114373869</v>
      </c>
      <c r="E8" s="6">
        <v>190662795107</v>
      </c>
      <c r="G8" s="6">
        <v>192190822029</v>
      </c>
      <c r="I8" s="6">
        <v>-1528026921</v>
      </c>
      <c r="K8" s="6">
        <v>114373869</v>
      </c>
      <c r="M8" s="6">
        <v>192148099920</v>
      </c>
      <c r="O8" s="6">
        <v>189800981950</v>
      </c>
      <c r="Q8" s="33">
        <v>2347117970</v>
      </c>
    </row>
    <row r="9" spans="1:17" ht="21.75" customHeight="1" x14ac:dyDescent="0.2">
      <c r="A9" s="8" t="s">
        <v>88</v>
      </c>
      <c r="C9" s="9">
        <v>500000</v>
      </c>
      <c r="E9" s="9">
        <v>622034500000</v>
      </c>
      <c r="G9" s="9">
        <v>620993542562</v>
      </c>
      <c r="I9" s="9">
        <v>1040957438</v>
      </c>
      <c r="K9" s="9">
        <v>500000</v>
      </c>
      <c r="M9" s="9">
        <v>622034500000</v>
      </c>
      <c r="O9" s="9">
        <v>351010924582</v>
      </c>
      <c r="Q9" s="35">
        <v>271023575418</v>
      </c>
    </row>
    <row r="10" spans="1:17" ht="21.75" customHeight="1" x14ac:dyDescent="0.2">
      <c r="A10" s="8" t="s">
        <v>30</v>
      </c>
      <c r="C10" s="9">
        <v>34930396</v>
      </c>
      <c r="E10" s="9">
        <v>227372119295</v>
      </c>
      <c r="G10" s="9">
        <v>229238985066</v>
      </c>
      <c r="I10" s="9">
        <v>-1866865770</v>
      </c>
      <c r="K10" s="9">
        <v>34930396</v>
      </c>
      <c r="M10" s="9">
        <v>229143397760</v>
      </c>
      <c r="O10" s="9">
        <v>224390733152</v>
      </c>
      <c r="Q10" s="35">
        <v>4752664608</v>
      </c>
    </row>
    <row r="11" spans="1:17" ht="21.75" customHeight="1" x14ac:dyDescent="0.2">
      <c r="A11" s="8" t="s">
        <v>40</v>
      </c>
      <c r="C11" s="9">
        <v>131112569</v>
      </c>
      <c r="E11" s="9">
        <v>878168714681</v>
      </c>
      <c r="G11" s="9">
        <v>886655797766</v>
      </c>
      <c r="I11" s="9">
        <v>-8487083084</v>
      </c>
      <c r="K11" s="9">
        <v>131112569</v>
      </c>
      <c r="M11" s="9">
        <v>885009840750</v>
      </c>
      <c r="O11" s="9">
        <v>874044064348</v>
      </c>
      <c r="Q11" s="35">
        <v>10965776402</v>
      </c>
    </row>
    <row r="12" spans="1:17" ht="21.75" customHeight="1" x14ac:dyDescent="0.2">
      <c r="A12" s="8" t="s">
        <v>49</v>
      </c>
      <c r="C12" s="9">
        <v>14786309</v>
      </c>
      <c r="E12" s="9">
        <v>110186801344</v>
      </c>
      <c r="G12" s="9">
        <v>111102316179</v>
      </c>
      <c r="I12" s="9">
        <v>-915514834</v>
      </c>
      <c r="K12" s="9">
        <v>14786309</v>
      </c>
      <c r="M12" s="9">
        <v>111045180590</v>
      </c>
      <c r="O12" s="9">
        <v>115608335002</v>
      </c>
      <c r="Q12" s="35">
        <v>-4563154412</v>
      </c>
    </row>
    <row r="13" spans="1:17" ht="21.75" customHeight="1" x14ac:dyDescent="0.2">
      <c r="A13" s="8" t="s">
        <v>23</v>
      </c>
      <c r="C13" s="9">
        <v>285207334</v>
      </c>
      <c r="E13" s="9">
        <v>1734806436419</v>
      </c>
      <c r="G13" s="9">
        <v>1749005681377</v>
      </c>
      <c r="I13" s="9">
        <v>-14199244957</v>
      </c>
      <c r="K13" s="9">
        <v>285207334</v>
      </c>
      <c r="M13" s="9">
        <v>1748320957420</v>
      </c>
      <c r="O13" s="9">
        <v>1698248410451</v>
      </c>
      <c r="Q13" s="35">
        <v>50072546969</v>
      </c>
    </row>
    <row r="14" spans="1:17" ht="21.75" customHeight="1" x14ac:dyDescent="0.2">
      <c r="A14" s="8" t="s">
        <v>74</v>
      </c>
      <c r="C14" s="9">
        <v>11064000</v>
      </c>
      <c r="E14" s="9">
        <v>269285495556</v>
      </c>
      <c r="G14" s="9">
        <v>270013377985</v>
      </c>
      <c r="I14" s="9">
        <v>-727882428</v>
      </c>
      <c r="K14" s="9">
        <v>11064000</v>
      </c>
      <c r="M14" s="9">
        <v>269906280000</v>
      </c>
      <c r="O14" s="9">
        <v>238398590407</v>
      </c>
      <c r="Q14" s="35">
        <v>31507689593</v>
      </c>
    </row>
    <row r="15" spans="1:17" ht="21.75" customHeight="1" x14ac:dyDescent="0.2">
      <c r="A15" s="8" t="s">
        <v>83</v>
      </c>
      <c r="C15" s="9">
        <v>2000000</v>
      </c>
      <c r="E15" s="9">
        <v>19954000000</v>
      </c>
      <c r="G15" s="9">
        <v>20000000000</v>
      </c>
      <c r="I15" s="9">
        <v>0</v>
      </c>
      <c r="K15" s="9">
        <v>2000000</v>
      </c>
      <c r="M15" s="9">
        <v>20000000000</v>
      </c>
      <c r="O15" s="9">
        <v>20000000000</v>
      </c>
      <c r="Q15" s="35">
        <v>0</v>
      </c>
    </row>
    <row r="16" spans="1:17" ht="21.75" customHeight="1" x14ac:dyDescent="0.2">
      <c r="A16" s="8" t="s">
        <v>90</v>
      </c>
      <c r="C16" s="9">
        <v>20000000</v>
      </c>
      <c r="E16" s="9">
        <v>199540000000</v>
      </c>
      <c r="G16" s="9">
        <v>200000000000</v>
      </c>
      <c r="I16" s="9">
        <v>0</v>
      </c>
      <c r="K16" s="9">
        <v>20000000</v>
      </c>
      <c r="M16" s="9">
        <v>200000000000</v>
      </c>
      <c r="O16" s="9">
        <v>200000000000</v>
      </c>
      <c r="Q16" s="35">
        <v>0</v>
      </c>
    </row>
    <row r="17" spans="1:17" ht="21.75" customHeight="1" x14ac:dyDescent="0.2">
      <c r="A17" s="8" t="s">
        <v>86</v>
      </c>
      <c r="C17" s="9">
        <v>2000000</v>
      </c>
      <c r="E17" s="9">
        <v>18635040600</v>
      </c>
      <c r="G17" s="9">
        <v>18701474009</v>
      </c>
      <c r="I17" s="9">
        <v>-66433408</v>
      </c>
      <c r="K17" s="9">
        <v>2000000</v>
      </c>
      <c r="M17" s="9">
        <v>18678000000</v>
      </c>
      <c r="O17" s="9">
        <v>18701474009</v>
      </c>
      <c r="Q17" s="35">
        <v>-23474009</v>
      </c>
    </row>
    <row r="18" spans="1:17" ht="21.75" customHeight="1" x14ac:dyDescent="0.2">
      <c r="A18" s="8" t="s">
        <v>44</v>
      </c>
      <c r="C18" s="9">
        <v>24124761</v>
      </c>
      <c r="E18" s="9">
        <v>413653419604</v>
      </c>
      <c r="G18" s="9">
        <v>417587038359</v>
      </c>
      <c r="I18" s="9">
        <v>-3933618754</v>
      </c>
      <c r="K18" s="9">
        <v>24124761</v>
      </c>
      <c r="M18" s="9">
        <v>416875870080</v>
      </c>
      <c r="O18" s="9">
        <v>410017361240</v>
      </c>
      <c r="Q18" s="35">
        <v>6858508840</v>
      </c>
    </row>
    <row r="19" spans="1:17" ht="21.75" customHeight="1" x14ac:dyDescent="0.2">
      <c r="A19" s="8" t="s">
        <v>89</v>
      </c>
      <c r="C19" s="9">
        <v>13608615</v>
      </c>
      <c r="E19" s="9">
        <v>3917517059733</v>
      </c>
      <c r="G19" s="9">
        <v>3928176687669</v>
      </c>
      <c r="I19" s="9">
        <v>-10659627935</v>
      </c>
      <c r="K19" s="9">
        <v>13608615</v>
      </c>
      <c r="M19" s="9">
        <v>3926548120410</v>
      </c>
      <c r="O19" s="9">
        <v>3863915570894</v>
      </c>
      <c r="Q19" s="35">
        <v>62632549516</v>
      </c>
    </row>
    <row r="20" spans="1:17" ht="21.75" customHeight="1" x14ac:dyDescent="0.2">
      <c r="A20" s="8" t="s">
        <v>24</v>
      </c>
      <c r="C20" s="9">
        <v>296778511</v>
      </c>
      <c r="E20" s="9">
        <v>2040776982852</v>
      </c>
      <c r="G20" s="9">
        <v>2062355033294</v>
      </c>
      <c r="I20" s="9">
        <v>-21578050441</v>
      </c>
      <c r="K20" s="9">
        <v>296778511</v>
      </c>
      <c r="M20" s="9">
        <v>2056675081230</v>
      </c>
      <c r="O20" s="9">
        <v>2013244926344</v>
      </c>
      <c r="Q20" s="35">
        <v>43430154886</v>
      </c>
    </row>
    <row r="21" spans="1:17" ht="21.75" customHeight="1" x14ac:dyDescent="0.2">
      <c r="A21" s="8" t="s">
        <v>25</v>
      </c>
      <c r="C21" s="9">
        <v>11694000</v>
      </c>
      <c r="E21" s="9">
        <v>303434280687</v>
      </c>
      <c r="G21" s="9">
        <v>305925086632</v>
      </c>
      <c r="I21" s="9">
        <v>-2490805945</v>
      </c>
      <c r="K21" s="9">
        <v>11694000</v>
      </c>
      <c r="M21" s="9">
        <v>305798100000</v>
      </c>
      <c r="O21" s="9">
        <v>301610514647</v>
      </c>
      <c r="Q21" s="35">
        <v>4187585353</v>
      </c>
    </row>
    <row r="22" spans="1:17" ht="21.75" customHeight="1" x14ac:dyDescent="0.2">
      <c r="A22" s="8" t="s">
        <v>27</v>
      </c>
      <c r="C22" s="9">
        <v>157635738</v>
      </c>
      <c r="E22" s="9">
        <v>2042808811513</v>
      </c>
      <c r="G22" s="9">
        <v>2059590779208</v>
      </c>
      <c r="I22" s="9">
        <v>-16781967694</v>
      </c>
      <c r="K22" s="9">
        <v>157635738</v>
      </c>
      <c r="M22" s="9">
        <v>2058722738280</v>
      </c>
      <c r="O22" s="9">
        <v>2050073033223</v>
      </c>
      <c r="Q22" s="35">
        <v>8649705057</v>
      </c>
    </row>
    <row r="23" spans="1:17" ht="21.75" customHeight="1" x14ac:dyDescent="0.2">
      <c r="A23" s="8" t="s">
        <v>38</v>
      </c>
      <c r="C23" s="9">
        <v>55284140</v>
      </c>
      <c r="E23" s="9">
        <v>928725515610</v>
      </c>
      <c r="G23" s="9">
        <v>936341676539</v>
      </c>
      <c r="I23" s="9">
        <v>-7616160928</v>
      </c>
      <c r="K23" s="9">
        <v>55284140</v>
      </c>
      <c r="M23" s="9">
        <v>935960490200</v>
      </c>
      <c r="O23" s="9">
        <v>917889840910</v>
      </c>
      <c r="Q23" s="35">
        <v>18070649290</v>
      </c>
    </row>
    <row r="24" spans="1:17" ht="21.75" customHeight="1" x14ac:dyDescent="0.2">
      <c r="A24" s="8" t="s">
        <v>39</v>
      </c>
      <c r="C24" s="9">
        <v>177235485</v>
      </c>
      <c r="E24" s="9">
        <v>2386494220291</v>
      </c>
      <c r="G24" s="9">
        <v>2671921009261</v>
      </c>
      <c r="I24" s="9">
        <v>-285426788969</v>
      </c>
      <c r="K24" s="9">
        <v>177235485</v>
      </c>
      <c r="M24" s="9">
        <v>2405085531450</v>
      </c>
      <c r="O24" s="9">
        <v>2612821285175</v>
      </c>
      <c r="Q24" s="35">
        <v>-207735753725</v>
      </c>
    </row>
    <row r="25" spans="1:17" ht="21.75" customHeight="1" x14ac:dyDescent="0.2">
      <c r="A25" s="8" t="s">
        <v>76</v>
      </c>
      <c r="C25" s="9">
        <v>2000000</v>
      </c>
      <c r="E25" s="9">
        <v>19878174800</v>
      </c>
      <c r="G25" s="9">
        <v>19905031746</v>
      </c>
      <c r="I25" s="9">
        <v>-26856945</v>
      </c>
      <c r="K25" s="9">
        <v>2000000</v>
      </c>
      <c r="M25" s="9">
        <v>19924000000</v>
      </c>
      <c r="O25" s="9">
        <v>19762346852</v>
      </c>
      <c r="Q25" s="35">
        <v>161653148</v>
      </c>
    </row>
    <row r="26" spans="1:17" ht="21.75" customHeight="1" x14ac:dyDescent="0.2">
      <c r="A26" s="8" t="s">
        <v>21</v>
      </c>
      <c r="C26" s="9">
        <v>240395567</v>
      </c>
      <c r="E26" s="9">
        <v>2163533395052</v>
      </c>
      <c r="G26" s="9">
        <v>2181288608302</v>
      </c>
      <c r="I26" s="9">
        <v>-17755213249</v>
      </c>
      <c r="K26" s="9">
        <v>240395567</v>
      </c>
      <c r="M26" s="9">
        <v>2180387792690</v>
      </c>
      <c r="O26" s="9">
        <v>2109663745968</v>
      </c>
      <c r="Q26" s="35">
        <v>70724046722</v>
      </c>
    </row>
    <row r="27" spans="1:17" ht="21.75" customHeight="1" x14ac:dyDescent="0.2">
      <c r="A27" s="8" t="s">
        <v>81</v>
      </c>
      <c r="C27" s="9">
        <v>10000000</v>
      </c>
      <c r="E27" s="9">
        <v>97604991000</v>
      </c>
      <c r="G27" s="9">
        <v>97866883532</v>
      </c>
      <c r="I27" s="9">
        <v>-261892531</v>
      </c>
      <c r="K27" s="9">
        <v>10000000</v>
      </c>
      <c r="M27" s="9">
        <v>97830000000</v>
      </c>
      <c r="O27" s="9">
        <v>97785534325</v>
      </c>
      <c r="Q27" s="35">
        <v>44465675</v>
      </c>
    </row>
    <row r="28" spans="1:17" ht="21.75" customHeight="1" x14ac:dyDescent="0.2">
      <c r="A28" s="8" t="s">
        <v>34</v>
      </c>
      <c r="C28" s="9">
        <v>15585655</v>
      </c>
      <c r="E28" s="9">
        <v>123721423094</v>
      </c>
      <c r="G28" s="9">
        <v>125021593281</v>
      </c>
      <c r="I28" s="9">
        <v>-1300170186</v>
      </c>
      <c r="K28" s="9">
        <v>15585655</v>
      </c>
      <c r="M28" s="9">
        <v>124685240000</v>
      </c>
      <c r="O28" s="9">
        <v>126098679905</v>
      </c>
      <c r="Q28" s="35">
        <v>-1413439905</v>
      </c>
    </row>
    <row r="29" spans="1:17" ht="21.75" customHeight="1" x14ac:dyDescent="0.2">
      <c r="A29" s="8" t="s">
        <v>84</v>
      </c>
      <c r="C29" s="9">
        <v>3970000</v>
      </c>
      <c r="E29" s="9">
        <v>57258322264</v>
      </c>
      <c r="G29" s="9">
        <v>57335254290</v>
      </c>
      <c r="I29" s="9">
        <v>-76932025</v>
      </c>
      <c r="K29" s="9">
        <v>3970000</v>
      </c>
      <c r="M29" s="9">
        <v>57390320000</v>
      </c>
      <c r="O29" s="9">
        <v>55325352499</v>
      </c>
      <c r="Q29" s="35">
        <v>2064967501</v>
      </c>
    </row>
    <row r="30" spans="1:17" ht="21.75" customHeight="1" x14ac:dyDescent="0.2">
      <c r="A30" s="8" t="s">
        <v>46</v>
      </c>
      <c r="C30" s="9">
        <v>278269024</v>
      </c>
      <c r="E30" s="9">
        <v>3780055480844</v>
      </c>
      <c r="G30" s="9">
        <v>3805474387103</v>
      </c>
      <c r="I30" s="9">
        <v>-25418906258</v>
      </c>
      <c r="K30" s="9">
        <v>278269024</v>
      </c>
      <c r="M30" s="9">
        <v>3809502938560</v>
      </c>
      <c r="O30" s="9">
        <v>3727359967862</v>
      </c>
      <c r="Q30" s="35">
        <v>82142970698</v>
      </c>
    </row>
    <row r="31" spans="1:17" ht="21.75" customHeight="1" x14ac:dyDescent="0.2">
      <c r="A31" s="8" t="s">
        <v>47</v>
      </c>
      <c r="C31" s="9">
        <v>72647153</v>
      </c>
      <c r="E31" s="9">
        <v>1443153521956</v>
      </c>
      <c r="G31" s="9">
        <v>1454952301516</v>
      </c>
      <c r="I31" s="9">
        <v>-11798779559</v>
      </c>
      <c r="K31" s="9">
        <v>72647153</v>
      </c>
      <c r="M31" s="9">
        <v>1454396003060</v>
      </c>
      <c r="O31" s="9">
        <v>1431633761610</v>
      </c>
      <c r="Q31" s="35">
        <v>22762241450</v>
      </c>
    </row>
    <row r="32" spans="1:17" ht="21.75" customHeight="1" x14ac:dyDescent="0.2">
      <c r="A32" s="8" t="s">
        <v>31</v>
      </c>
      <c r="C32" s="9">
        <v>95535287</v>
      </c>
      <c r="E32" s="9">
        <v>583853486466</v>
      </c>
      <c r="G32" s="9">
        <v>588590232305</v>
      </c>
      <c r="I32" s="9">
        <v>-4736745838</v>
      </c>
      <c r="K32" s="9">
        <v>95535287</v>
      </c>
      <c r="M32" s="9">
        <v>588401832633</v>
      </c>
      <c r="O32" s="9">
        <v>578411059746</v>
      </c>
      <c r="Q32" s="35">
        <v>9990772887</v>
      </c>
    </row>
    <row r="33" spans="1:17" ht="21.75" customHeight="1" x14ac:dyDescent="0.2">
      <c r="A33" s="8" t="s">
        <v>73</v>
      </c>
      <c r="C33" s="9">
        <v>2000000</v>
      </c>
      <c r="E33" s="9">
        <v>17397892600</v>
      </c>
      <c r="G33" s="9">
        <v>17444805040</v>
      </c>
      <c r="I33" s="9">
        <v>-46912439</v>
      </c>
      <c r="K33" s="9">
        <v>2000000</v>
      </c>
      <c r="M33" s="9">
        <v>17438000000</v>
      </c>
      <c r="O33" s="9">
        <v>17524633451</v>
      </c>
      <c r="Q33" s="35">
        <v>-86633451</v>
      </c>
    </row>
    <row r="34" spans="1:17" ht="21.75" customHeight="1" x14ac:dyDescent="0.2">
      <c r="A34" s="8" t="s">
        <v>77</v>
      </c>
      <c r="C34" s="9">
        <v>2000000</v>
      </c>
      <c r="E34" s="9">
        <v>19954000000</v>
      </c>
      <c r="G34" s="9">
        <v>20000000000</v>
      </c>
      <c r="I34" s="9">
        <v>0</v>
      </c>
      <c r="K34" s="9">
        <v>2000000</v>
      </c>
      <c r="M34" s="9">
        <v>20000000000</v>
      </c>
      <c r="O34" s="9">
        <v>20000000000</v>
      </c>
      <c r="Q34" s="35">
        <v>0</v>
      </c>
    </row>
    <row r="35" spans="1:17" ht="21.75" customHeight="1" x14ac:dyDescent="0.2">
      <c r="A35" s="8" t="s">
        <v>80</v>
      </c>
      <c r="C35" s="9">
        <v>41647101</v>
      </c>
      <c r="E35" s="9">
        <v>6328004158461</v>
      </c>
      <c r="G35" s="9">
        <v>6621956929320</v>
      </c>
      <c r="I35" s="9">
        <v>-293952770858</v>
      </c>
      <c r="K35" s="9">
        <v>41647101</v>
      </c>
      <c r="M35" s="9">
        <v>6335606886726</v>
      </c>
      <c r="O35" s="9">
        <v>5399617473972</v>
      </c>
      <c r="Q35" s="35">
        <v>935989412754</v>
      </c>
    </row>
    <row r="36" spans="1:17" ht="21.75" customHeight="1" x14ac:dyDescent="0.2">
      <c r="A36" s="8" t="s">
        <v>72</v>
      </c>
      <c r="C36" s="9">
        <v>8290000</v>
      </c>
      <c r="E36" s="9">
        <v>1361613631441</v>
      </c>
      <c r="G36" s="9">
        <v>1363741388495</v>
      </c>
      <c r="I36" s="9">
        <v>-2127757053</v>
      </c>
      <c r="K36" s="9">
        <v>8290000</v>
      </c>
      <c r="M36" s="9">
        <v>1363232470000</v>
      </c>
      <c r="O36" s="9">
        <v>1333208523762</v>
      </c>
      <c r="Q36" s="35">
        <v>30023946238</v>
      </c>
    </row>
    <row r="37" spans="1:17" ht="21.75" customHeight="1" x14ac:dyDescent="0.2">
      <c r="A37" s="8" t="s">
        <v>19</v>
      </c>
      <c r="C37" s="9">
        <v>1601313831</v>
      </c>
      <c r="E37" s="9">
        <v>1380785101650</v>
      </c>
      <c r="G37" s="9">
        <v>1392461261947</v>
      </c>
      <c r="I37" s="9">
        <v>-11676160296</v>
      </c>
      <c r="K37" s="9">
        <v>1601313831</v>
      </c>
      <c r="M37" s="9">
        <v>1391541719139</v>
      </c>
      <c r="O37" s="9">
        <v>1345964068595</v>
      </c>
      <c r="Q37" s="35">
        <v>45577650544</v>
      </c>
    </row>
    <row r="38" spans="1:17" ht="21.75" customHeight="1" x14ac:dyDescent="0.2">
      <c r="A38" s="8" t="s">
        <v>29</v>
      </c>
      <c r="C38" s="9">
        <v>28350519</v>
      </c>
      <c r="E38" s="9">
        <v>1280821252794</v>
      </c>
      <c r="G38" s="9">
        <v>1291310811936</v>
      </c>
      <c r="I38" s="9">
        <v>-10489559141</v>
      </c>
      <c r="K38" s="9">
        <v>28350519</v>
      </c>
      <c r="M38" s="9">
        <v>1290799130070</v>
      </c>
      <c r="O38" s="9">
        <v>1267366833780</v>
      </c>
      <c r="Q38" s="35">
        <v>23432296290</v>
      </c>
    </row>
    <row r="39" spans="1:17" ht="21.75" customHeight="1" x14ac:dyDescent="0.2">
      <c r="A39" s="8" t="s">
        <v>48</v>
      </c>
      <c r="C39" s="9">
        <v>4302645</v>
      </c>
      <c r="E39" s="9">
        <v>52513442316</v>
      </c>
      <c r="G39" s="9">
        <v>53103595463</v>
      </c>
      <c r="I39" s="9">
        <v>-590153146</v>
      </c>
      <c r="K39" s="9">
        <v>4302645</v>
      </c>
      <c r="M39" s="9">
        <v>52922533500</v>
      </c>
      <c r="O39" s="9">
        <v>57339697823</v>
      </c>
      <c r="Q39" s="35">
        <v>-4417164323</v>
      </c>
    </row>
    <row r="40" spans="1:17" ht="21.75" customHeight="1" x14ac:dyDescent="0.2">
      <c r="A40" s="8" t="s">
        <v>42</v>
      </c>
      <c r="C40" s="9">
        <v>52234793</v>
      </c>
      <c r="E40" s="9">
        <v>662400410680</v>
      </c>
      <c r="G40" s="9">
        <v>668766646053</v>
      </c>
      <c r="I40" s="9">
        <v>-6366235372</v>
      </c>
      <c r="K40" s="9">
        <v>52234793</v>
      </c>
      <c r="M40" s="9">
        <v>667560654540</v>
      </c>
      <c r="O40" s="9">
        <v>657410407418</v>
      </c>
      <c r="Q40" s="35">
        <v>10150247122</v>
      </c>
    </row>
    <row r="41" spans="1:17" ht="21.75" customHeight="1" x14ac:dyDescent="0.2">
      <c r="A41" s="8" t="s">
        <v>82</v>
      </c>
      <c r="C41" s="9">
        <v>3000000</v>
      </c>
      <c r="E41" s="9">
        <v>24540426900</v>
      </c>
      <c r="G41" s="9">
        <v>24644047263</v>
      </c>
      <c r="I41" s="9">
        <v>-103620362</v>
      </c>
      <c r="K41" s="9">
        <v>3000000</v>
      </c>
      <c r="M41" s="9">
        <v>24597000000</v>
      </c>
      <c r="O41" s="9">
        <v>24709835990</v>
      </c>
      <c r="Q41" s="35">
        <v>-112835990</v>
      </c>
    </row>
    <row r="42" spans="1:17" ht="21.75" customHeight="1" x14ac:dyDescent="0.2">
      <c r="A42" s="8" t="s">
        <v>71</v>
      </c>
      <c r="C42" s="9">
        <v>12370000</v>
      </c>
      <c r="E42" s="9">
        <v>246830980000</v>
      </c>
      <c r="G42" s="9">
        <v>247493108057</v>
      </c>
      <c r="I42" s="9">
        <v>-662128056</v>
      </c>
      <c r="K42" s="9">
        <v>12370000</v>
      </c>
      <c r="M42" s="9">
        <v>247400000000</v>
      </c>
      <c r="O42" s="9">
        <v>242416194710</v>
      </c>
      <c r="Q42" s="35">
        <v>4983805290</v>
      </c>
    </row>
    <row r="43" spans="1:17" ht="21.75" customHeight="1" x14ac:dyDescent="0.2">
      <c r="A43" s="8" t="s">
        <v>37</v>
      </c>
      <c r="C43" s="9">
        <v>690789</v>
      </c>
      <c r="E43" s="9">
        <v>3180484292</v>
      </c>
      <c r="G43" s="9">
        <v>4345062810</v>
      </c>
      <c r="I43" s="9">
        <v>-1164578517</v>
      </c>
      <c r="K43" s="9">
        <v>690789</v>
      </c>
      <c r="M43" s="9">
        <v>3205260960</v>
      </c>
      <c r="O43" s="9">
        <v>4317298874</v>
      </c>
      <c r="Q43" s="35">
        <v>-1112037914</v>
      </c>
    </row>
    <row r="44" spans="1:17" ht="21.75" customHeight="1" x14ac:dyDescent="0.2">
      <c r="A44" s="8" t="s">
        <v>43</v>
      </c>
      <c r="C44" s="9">
        <v>1143083332</v>
      </c>
      <c r="E44" s="9">
        <v>2953579963584</v>
      </c>
      <c r="G44" s="9">
        <v>2977557916571</v>
      </c>
      <c r="I44" s="9">
        <v>-23977952986</v>
      </c>
      <c r="K44" s="9">
        <v>1143083332</v>
      </c>
      <c r="M44" s="9">
        <v>2976588996528</v>
      </c>
      <c r="O44" s="9">
        <v>2910844919107</v>
      </c>
      <c r="Q44" s="35">
        <v>65744077421</v>
      </c>
    </row>
    <row r="45" spans="1:17" ht="21.75" customHeight="1" x14ac:dyDescent="0.2">
      <c r="A45" s="8" t="s">
        <v>41</v>
      </c>
      <c r="C45" s="9">
        <v>87350422</v>
      </c>
      <c r="E45" s="9">
        <v>1360800690835</v>
      </c>
      <c r="G45" s="9">
        <v>1369960586077</v>
      </c>
      <c r="I45" s="9">
        <v>-9159895241</v>
      </c>
      <c r="K45" s="9">
        <v>87350422</v>
      </c>
      <c r="M45" s="9">
        <v>1371401625400</v>
      </c>
      <c r="O45" s="9">
        <v>1356115002398</v>
      </c>
      <c r="Q45" s="35">
        <v>15286623002</v>
      </c>
    </row>
    <row r="46" spans="1:17" ht="21.75" customHeight="1" x14ac:dyDescent="0.2">
      <c r="A46" s="8" t="s">
        <v>75</v>
      </c>
      <c r="C46" s="9">
        <v>70650000</v>
      </c>
      <c r="E46" s="9">
        <v>696768986925</v>
      </c>
      <c r="G46" s="9">
        <v>698180902224</v>
      </c>
      <c r="I46" s="9">
        <v>-1411915298</v>
      </c>
      <c r="K46" s="9">
        <v>70650000</v>
      </c>
      <c r="M46" s="9">
        <v>698375250000</v>
      </c>
      <c r="O46" s="9">
        <v>695149812506</v>
      </c>
      <c r="Q46" s="35">
        <v>3225437494</v>
      </c>
    </row>
    <row r="47" spans="1:17" ht="21.75" customHeight="1" x14ac:dyDescent="0.2">
      <c r="A47" s="8" t="s">
        <v>36</v>
      </c>
      <c r="C47" s="9">
        <v>148782567</v>
      </c>
      <c r="E47" s="9">
        <v>1086575036292</v>
      </c>
      <c r="G47" s="9">
        <v>1093882436336</v>
      </c>
      <c r="I47" s="9">
        <v>-7307400043</v>
      </c>
      <c r="K47" s="9">
        <v>148782567</v>
      </c>
      <c r="M47" s="9">
        <v>1095039693120</v>
      </c>
      <c r="O47" s="9">
        <v>1067929105314</v>
      </c>
      <c r="Q47" s="35">
        <v>27110587806</v>
      </c>
    </row>
    <row r="48" spans="1:17" ht="21.75" customHeight="1" x14ac:dyDescent="0.2">
      <c r="A48" s="8" t="s">
        <v>22</v>
      </c>
      <c r="C48" s="9">
        <v>412524379</v>
      </c>
      <c r="E48" s="9">
        <v>399102176411</v>
      </c>
      <c r="G48" s="9">
        <v>401649608951</v>
      </c>
      <c r="I48" s="9">
        <v>-2547432539</v>
      </c>
      <c r="K48" s="9">
        <v>412524379</v>
      </c>
      <c r="M48" s="9">
        <v>402211269525</v>
      </c>
      <c r="O48" s="9">
        <v>390614653414</v>
      </c>
      <c r="Q48" s="35">
        <v>11596616111</v>
      </c>
    </row>
    <row r="49" spans="1:17" ht="21.75" customHeight="1" x14ac:dyDescent="0.2">
      <c r="A49" s="8" t="s">
        <v>26</v>
      </c>
      <c r="C49" s="9">
        <v>76594524</v>
      </c>
      <c r="E49" s="9">
        <v>208550718216</v>
      </c>
      <c r="G49" s="9">
        <v>209982755346</v>
      </c>
      <c r="I49" s="9">
        <v>-1432037129</v>
      </c>
      <c r="K49" s="9">
        <v>76594524</v>
      </c>
      <c r="M49" s="9">
        <v>210175373856</v>
      </c>
      <c r="O49" s="9">
        <v>211390766264</v>
      </c>
      <c r="Q49" s="35">
        <v>-1215392408</v>
      </c>
    </row>
    <row r="50" spans="1:17" ht="21.75" customHeight="1" x14ac:dyDescent="0.2">
      <c r="A50" s="8" t="s">
        <v>20</v>
      </c>
      <c r="C50" s="9">
        <v>384826246</v>
      </c>
      <c r="E50" s="9">
        <v>772867515175</v>
      </c>
      <c r="G50" s="9">
        <v>778061014193</v>
      </c>
      <c r="I50" s="9">
        <v>-5193499017</v>
      </c>
      <c r="K50" s="9">
        <v>384826246</v>
      </c>
      <c r="M50" s="9">
        <v>778888321904</v>
      </c>
      <c r="O50" s="9">
        <v>763420061173</v>
      </c>
      <c r="Q50" s="35">
        <v>15468260731</v>
      </c>
    </row>
    <row r="51" spans="1:17" ht="21.75" customHeight="1" x14ac:dyDescent="0.2">
      <c r="A51" s="8" t="s">
        <v>85</v>
      </c>
      <c r="C51" s="9">
        <v>2000000</v>
      </c>
      <c r="E51" s="9">
        <v>18251923800</v>
      </c>
      <c r="G51" s="9">
        <v>18327960518</v>
      </c>
      <c r="I51" s="9">
        <v>-76036717</v>
      </c>
      <c r="K51" s="9">
        <v>2000000</v>
      </c>
      <c r="M51" s="9">
        <v>18294000000</v>
      </c>
      <c r="O51" s="9">
        <v>18379466717</v>
      </c>
      <c r="Q51" s="35">
        <v>-85466717</v>
      </c>
    </row>
    <row r="52" spans="1:17" ht="21.75" customHeight="1" x14ac:dyDescent="0.2">
      <c r="A52" s="8" t="s">
        <v>79</v>
      </c>
      <c r="C52" s="9">
        <v>16500000</v>
      </c>
      <c r="E52" s="9">
        <v>415650300450</v>
      </c>
      <c r="G52" s="9">
        <v>417106192710</v>
      </c>
      <c r="I52" s="9">
        <v>-1455892259</v>
      </c>
      <c r="K52" s="9">
        <v>16500000</v>
      </c>
      <c r="M52" s="9">
        <v>416608500000</v>
      </c>
      <c r="O52" s="9">
        <v>407277008569</v>
      </c>
      <c r="Q52" s="35">
        <v>9331491431</v>
      </c>
    </row>
    <row r="53" spans="1:17" ht="21.75" customHeight="1" x14ac:dyDescent="0.2">
      <c r="A53" s="8" t="s">
        <v>33</v>
      </c>
      <c r="C53" s="9">
        <v>1135510263</v>
      </c>
      <c r="E53" s="9">
        <v>6341252022057</v>
      </c>
      <c r="G53" s="9">
        <v>6307521774761</v>
      </c>
      <c r="I53" s="9">
        <v>33730247296</v>
      </c>
      <c r="K53" s="9">
        <v>1135510263</v>
      </c>
      <c r="M53" s="9">
        <v>6390651760164</v>
      </c>
      <c r="O53" s="9">
        <v>6008769784524</v>
      </c>
      <c r="Q53" s="35">
        <v>381881975640</v>
      </c>
    </row>
    <row r="54" spans="1:17" ht="21.75" customHeight="1" x14ac:dyDescent="0.2">
      <c r="A54" s="8" t="s">
        <v>87</v>
      </c>
      <c r="C54" s="9">
        <v>176033</v>
      </c>
      <c r="E54" s="9">
        <v>24644443967</v>
      </c>
      <c r="G54" s="9">
        <v>24610034293</v>
      </c>
      <c r="I54" s="9">
        <v>34409674</v>
      </c>
      <c r="K54" s="9">
        <v>176033</v>
      </c>
      <c r="M54" s="9">
        <v>24644443967</v>
      </c>
      <c r="O54" s="9">
        <v>20728137876</v>
      </c>
      <c r="Q54" s="35">
        <v>3916306091</v>
      </c>
    </row>
    <row r="55" spans="1:17" ht="21.75" customHeight="1" x14ac:dyDescent="0.2">
      <c r="A55" s="8" t="s">
        <v>35</v>
      </c>
      <c r="C55" s="9">
        <v>27893532</v>
      </c>
      <c r="E55" s="9">
        <v>171326293835</v>
      </c>
      <c r="G55" s="9">
        <v>172478747475</v>
      </c>
      <c r="I55" s="9">
        <v>-1152453639</v>
      </c>
      <c r="K55" s="9">
        <v>27893532</v>
      </c>
      <c r="M55" s="9">
        <v>172660963080</v>
      </c>
      <c r="O55" s="9">
        <v>181253367448</v>
      </c>
      <c r="Q55" s="35">
        <v>-8592404368</v>
      </c>
    </row>
    <row r="56" spans="1:17" ht="21.75" customHeight="1" x14ac:dyDescent="0.2">
      <c r="A56" s="8" t="s">
        <v>45</v>
      </c>
      <c r="C56" s="9">
        <v>20271701</v>
      </c>
      <c r="E56" s="9">
        <v>356840113327</v>
      </c>
      <c r="G56" s="9">
        <v>359752759405</v>
      </c>
      <c r="I56" s="9">
        <v>-2912646077</v>
      </c>
      <c r="K56" s="9">
        <v>20271701</v>
      </c>
      <c r="M56" s="9">
        <v>359619975740</v>
      </c>
      <c r="O56" s="9">
        <v>351500784245</v>
      </c>
      <c r="Q56" s="35">
        <v>8119191495</v>
      </c>
    </row>
    <row r="57" spans="1:17" ht="21.75" customHeight="1" x14ac:dyDescent="0.2">
      <c r="A57" s="8" t="s">
        <v>78</v>
      </c>
      <c r="C57" s="9">
        <v>9000000</v>
      </c>
      <c r="E57" s="9">
        <v>75582000000</v>
      </c>
      <c r="G57" s="9">
        <v>75501717321</v>
      </c>
      <c r="I57" s="9">
        <v>80282679</v>
      </c>
      <c r="K57" s="9">
        <v>9000000</v>
      </c>
      <c r="M57" s="9">
        <v>75582000000</v>
      </c>
      <c r="O57" s="9">
        <v>75802423218</v>
      </c>
      <c r="Q57" s="35">
        <v>-220423218</v>
      </c>
    </row>
    <row r="58" spans="1:17" ht="21.75" customHeight="1" x14ac:dyDescent="0.2">
      <c r="A58" s="8" t="s">
        <v>139</v>
      </c>
      <c r="C58" s="9">
        <v>13000</v>
      </c>
      <c r="E58" s="9">
        <v>9659464808</v>
      </c>
      <c r="G58" s="9">
        <v>9439560000</v>
      </c>
      <c r="I58" s="9">
        <v>219904808</v>
      </c>
      <c r="K58" s="9">
        <v>13000</v>
      </c>
      <c r="M58" s="9">
        <v>9664720000</v>
      </c>
      <c r="O58" s="9">
        <v>8624586510</v>
      </c>
      <c r="Q58" s="35">
        <v>1040133490</v>
      </c>
    </row>
    <row r="59" spans="1:17" ht="21.75" customHeight="1" x14ac:dyDescent="0.2">
      <c r="A59" s="8" t="s">
        <v>282</v>
      </c>
      <c r="C59" s="9">
        <v>2439543</v>
      </c>
      <c r="E59" s="9">
        <v>1880108741988</v>
      </c>
      <c r="G59" s="9">
        <v>1881131607300</v>
      </c>
      <c r="I59" s="9">
        <v>-1022865311</v>
      </c>
      <c r="K59" s="9">
        <v>2439543</v>
      </c>
      <c r="M59" s="9">
        <v>1881131607300</v>
      </c>
      <c r="O59" s="35">
        <v>2180000020230</v>
      </c>
      <c r="Q59" s="35">
        <v>-298868412930</v>
      </c>
    </row>
    <row r="60" spans="1:17" ht="21.75" customHeight="1" x14ac:dyDescent="0.2">
      <c r="A60" s="8" t="s">
        <v>225</v>
      </c>
      <c r="C60" s="9">
        <v>3000000</v>
      </c>
      <c r="E60" s="9">
        <v>2435425017187</v>
      </c>
      <c r="G60" s="9">
        <v>2436750000000</v>
      </c>
      <c r="I60" s="9">
        <v>-1324982812</v>
      </c>
      <c r="K60" s="9">
        <v>3000000</v>
      </c>
      <c r="M60" s="9">
        <v>2436750000000</v>
      </c>
      <c r="O60" s="35">
        <v>2699542163593</v>
      </c>
      <c r="Q60" s="35">
        <v>-262792163593</v>
      </c>
    </row>
    <row r="61" spans="1:17" ht="21.75" customHeight="1" x14ac:dyDescent="0.2">
      <c r="A61" s="8" t="s">
        <v>228</v>
      </c>
      <c r="C61" s="9">
        <v>5980000</v>
      </c>
      <c r="E61" s="9">
        <v>4561454359800</v>
      </c>
      <c r="G61" s="9">
        <v>4563936000000</v>
      </c>
      <c r="I61" s="9">
        <v>-2481640199</v>
      </c>
      <c r="K61" s="9">
        <v>5980000</v>
      </c>
      <c r="M61" s="9">
        <v>4563936000000</v>
      </c>
      <c r="O61" s="35">
        <v>4563108786600</v>
      </c>
      <c r="Q61" s="35">
        <v>827213400</v>
      </c>
    </row>
    <row r="62" spans="1:17" ht="21.75" customHeight="1" x14ac:dyDescent="0.2">
      <c r="A62" s="8" t="s">
        <v>124</v>
      </c>
      <c r="C62" s="9">
        <v>2495000</v>
      </c>
      <c r="E62" s="9">
        <v>2004093776148</v>
      </c>
      <c r="G62" s="9">
        <v>2005184095000</v>
      </c>
      <c r="I62" s="9">
        <v>-1090318851</v>
      </c>
      <c r="K62" s="9">
        <v>2495000</v>
      </c>
      <c r="M62" s="9">
        <v>2005184095000</v>
      </c>
      <c r="O62" s="35">
        <v>2245246040499</v>
      </c>
      <c r="Q62" s="35">
        <v>-240061945499</v>
      </c>
    </row>
    <row r="63" spans="1:17" ht="21.75" customHeight="1" x14ac:dyDescent="0.2">
      <c r="A63" s="8" t="s">
        <v>198</v>
      </c>
      <c r="C63" s="9">
        <v>3211273</v>
      </c>
      <c r="E63" s="9">
        <v>2895821294948</v>
      </c>
      <c r="G63" s="9">
        <v>3176620153057</v>
      </c>
      <c r="I63" s="9">
        <v>-280798858108</v>
      </c>
      <c r="K63" s="9">
        <v>3211273</v>
      </c>
      <c r="M63" s="9">
        <v>2897396754434</v>
      </c>
      <c r="O63" s="35">
        <v>2889621861091</v>
      </c>
      <c r="Q63" s="35">
        <v>7774893343</v>
      </c>
    </row>
    <row r="64" spans="1:17" ht="21.75" customHeight="1" x14ac:dyDescent="0.2">
      <c r="A64" s="8" t="s">
        <v>222</v>
      </c>
      <c r="C64" s="9">
        <v>995000</v>
      </c>
      <c r="E64" s="9">
        <v>850262418281</v>
      </c>
      <c r="G64" s="9">
        <v>850725000000</v>
      </c>
      <c r="I64" s="9">
        <v>-462581718</v>
      </c>
      <c r="K64" s="9">
        <v>995000</v>
      </c>
      <c r="M64" s="9">
        <v>850725000000</v>
      </c>
      <c r="O64" s="35">
        <v>895337690624</v>
      </c>
      <c r="Q64" s="35">
        <v>-44612690624</v>
      </c>
    </row>
    <row r="65" spans="1:17" ht="21.75" customHeight="1" x14ac:dyDescent="0.2">
      <c r="A65" s="8" t="s">
        <v>121</v>
      </c>
      <c r="C65" s="9">
        <v>19980000</v>
      </c>
      <c r="E65" s="9">
        <v>16729722684221</v>
      </c>
      <c r="G65" s="9">
        <v>16205638140000</v>
      </c>
      <c r="I65" s="9">
        <v>524084544221</v>
      </c>
      <c r="K65" s="9">
        <v>19980000</v>
      </c>
      <c r="M65" s="9">
        <v>16738824420000</v>
      </c>
      <c r="O65" s="35">
        <v>18375074566385</v>
      </c>
      <c r="Q65" s="35">
        <v>-1636250146385</v>
      </c>
    </row>
    <row r="66" spans="1:17" ht="21.75" customHeight="1" x14ac:dyDescent="0.2">
      <c r="A66" s="8" t="s">
        <v>251</v>
      </c>
      <c r="C66" s="9">
        <v>1290000</v>
      </c>
      <c r="E66" s="9">
        <v>1128136242187</v>
      </c>
      <c r="G66" s="9">
        <v>1111335000000</v>
      </c>
      <c r="I66" s="9">
        <v>16801242187</v>
      </c>
      <c r="K66" s="9">
        <v>1290000</v>
      </c>
      <c r="M66" s="9">
        <v>1128750000000</v>
      </c>
      <c r="O66" s="35">
        <v>1194710419481</v>
      </c>
      <c r="Q66" s="35">
        <v>-65960419481</v>
      </c>
    </row>
    <row r="67" spans="1:17" ht="21.75" customHeight="1" x14ac:dyDescent="0.2">
      <c r="A67" s="8" t="s">
        <v>249</v>
      </c>
      <c r="C67" s="9">
        <v>2639000</v>
      </c>
      <c r="E67" s="9">
        <v>2338649797341</v>
      </c>
      <c r="G67" s="9">
        <v>2300231570000</v>
      </c>
      <c r="I67" s="9">
        <v>38418227341</v>
      </c>
      <c r="K67" s="9">
        <v>2639000</v>
      </c>
      <c r="M67" s="9">
        <v>2339922130000</v>
      </c>
      <c r="O67" s="35">
        <v>2450658937545</v>
      </c>
      <c r="Q67" s="35">
        <v>-110736807545</v>
      </c>
    </row>
    <row r="68" spans="1:17" ht="21.75" customHeight="1" x14ac:dyDescent="0.2">
      <c r="A68" s="8" t="s">
        <v>201</v>
      </c>
      <c r="C68" s="9">
        <v>5000000</v>
      </c>
      <c r="E68" s="9">
        <v>4059041695312</v>
      </c>
      <c r="G68" s="9">
        <v>4061250000000</v>
      </c>
      <c r="I68" s="9">
        <v>-2208304687</v>
      </c>
      <c r="K68" s="9">
        <v>5000000</v>
      </c>
      <c r="M68" s="9">
        <v>4061250000000</v>
      </c>
      <c r="O68" s="35">
        <v>4499215913593</v>
      </c>
      <c r="Q68" s="35">
        <v>-437965913593</v>
      </c>
    </row>
    <row r="69" spans="1:17" ht="21.75" customHeight="1" x14ac:dyDescent="0.2">
      <c r="A69" s="8" t="s">
        <v>310</v>
      </c>
      <c r="C69" s="9">
        <v>10999999</v>
      </c>
      <c r="E69" s="9">
        <v>10994017750543</v>
      </c>
      <c r="G69" s="9">
        <v>10999999000000</v>
      </c>
      <c r="I69" s="9">
        <v>-5981249456</v>
      </c>
      <c r="K69" s="9">
        <v>10999999</v>
      </c>
      <c r="M69" s="9">
        <v>10999999000000</v>
      </c>
      <c r="O69" s="35">
        <v>10999999000000</v>
      </c>
      <c r="Q69" s="35">
        <v>0</v>
      </c>
    </row>
    <row r="70" spans="1:17" ht="21.75" customHeight="1" x14ac:dyDescent="0.2">
      <c r="A70" s="8" t="s">
        <v>285</v>
      </c>
      <c r="C70" s="9">
        <v>12882160</v>
      </c>
      <c r="E70" s="9">
        <v>9911294569569</v>
      </c>
      <c r="G70" s="9">
        <v>10473840188000</v>
      </c>
      <c r="I70" s="9">
        <v>-562545618430</v>
      </c>
      <c r="K70" s="9">
        <v>12882160</v>
      </c>
      <c r="M70" s="9">
        <v>9916686768000</v>
      </c>
      <c r="O70" s="35">
        <v>11542415360000</v>
      </c>
      <c r="Q70" s="35">
        <v>-1625728592000</v>
      </c>
    </row>
    <row r="71" spans="1:17" ht="21.75" customHeight="1" x14ac:dyDescent="0.2">
      <c r="A71" s="8" t="s">
        <v>246</v>
      </c>
      <c r="C71" s="9">
        <v>5000</v>
      </c>
      <c r="E71" s="9">
        <v>4867351937</v>
      </c>
      <c r="G71" s="9">
        <v>4870000000</v>
      </c>
      <c r="I71" s="9">
        <v>-2648062</v>
      </c>
      <c r="K71" s="9">
        <v>5000</v>
      </c>
      <c r="M71" s="9">
        <v>4870000000</v>
      </c>
      <c r="O71" s="35">
        <v>4998293895</v>
      </c>
      <c r="Q71" s="35">
        <v>-128293895</v>
      </c>
    </row>
    <row r="72" spans="1:17" ht="21.75" customHeight="1" x14ac:dyDescent="0.2">
      <c r="A72" s="8" t="s">
        <v>126</v>
      </c>
      <c r="C72" s="9">
        <v>5500000</v>
      </c>
      <c r="E72" s="9">
        <v>4516051561003</v>
      </c>
      <c r="G72" s="9">
        <v>4518508500000</v>
      </c>
      <c r="I72" s="9">
        <v>-2456938996</v>
      </c>
      <c r="K72" s="9">
        <v>5500000</v>
      </c>
      <c r="M72" s="9">
        <v>4518508500000</v>
      </c>
      <c r="O72" s="35">
        <v>4944902662937</v>
      </c>
      <c r="Q72" s="35">
        <v>-426394162937</v>
      </c>
    </row>
    <row r="73" spans="1:17" ht="21.75" customHeight="1" x14ac:dyDescent="0.2">
      <c r="A73" s="8" t="s">
        <v>161</v>
      </c>
      <c r="C73" s="9">
        <v>4495500</v>
      </c>
      <c r="E73" s="9">
        <v>3841562513953</v>
      </c>
      <c r="G73" s="9">
        <v>3843652500000</v>
      </c>
      <c r="I73" s="9">
        <v>-2089986046</v>
      </c>
      <c r="K73" s="9">
        <v>4495500</v>
      </c>
      <c r="M73" s="9">
        <v>3843652500000</v>
      </c>
      <c r="O73" s="35">
        <v>4033091025880</v>
      </c>
      <c r="Q73" s="35">
        <v>-189438525880</v>
      </c>
    </row>
    <row r="74" spans="1:17" ht="21.75" customHeight="1" x14ac:dyDescent="0.2">
      <c r="A74" s="8" t="s">
        <v>257</v>
      </c>
      <c r="C74" s="9">
        <v>1200000</v>
      </c>
      <c r="E74" s="9">
        <v>1015607463000</v>
      </c>
      <c r="G74" s="9">
        <v>1024140000000</v>
      </c>
      <c r="I74" s="9">
        <v>-8532536999</v>
      </c>
      <c r="K74" s="9">
        <v>1200000</v>
      </c>
      <c r="M74" s="9">
        <v>1016160000000</v>
      </c>
      <c r="O74" s="35">
        <v>1110518682000</v>
      </c>
      <c r="Q74" s="35">
        <v>-94358682000</v>
      </c>
    </row>
    <row r="75" spans="1:17" ht="21.75" customHeight="1" x14ac:dyDescent="0.2">
      <c r="A75" s="8" t="s">
        <v>195</v>
      </c>
      <c r="C75" s="9">
        <v>3000000</v>
      </c>
      <c r="E75" s="9">
        <v>2166921095625</v>
      </c>
      <c r="G75" s="9">
        <v>2168100000000</v>
      </c>
      <c r="I75" s="9">
        <v>-1178904374</v>
      </c>
      <c r="K75" s="9">
        <v>3000000</v>
      </c>
      <c r="M75" s="9">
        <v>2168100000000</v>
      </c>
      <c r="O75" s="35">
        <v>2167707031875</v>
      </c>
      <c r="Q75" s="35">
        <v>392968125</v>
      </c>
    </row>
    <row r="76" spans="1:17" ht="21.75" customHeight="1" x14ac:dyDescent="0.2">
      <c r="A76" s="8" t="s">
        <v>164</v>
      </c>
      <c r="C76" s="9">
        <v>2494800</v>
      </c>
      <c r="E76" s="9">
        <v>2244099107250</v>
      </c>
      <c r="G76" s="9">
        <v>2245320000000</v>
      </c>
      <c r="I76" s="9">
        <v>-1220892749</v>
      </c>
      <c r="K76" s="9">
        <v>2494800</v>
      </c>
      <c r="M76" s="9">
        <v>2245320000000</v>
      </c>
      <c r="O76" s="35">
        <v>2369553558375</v>
      </c>
      <c r="Q76" s="35">
        <v>-124233558375</v>
      </c>
    </row>
    <row r="77" spans="1:17" ht="21.75" customHeight="1" x14ac:dyDescent="0.2">
      <c r="A77" s="8" t="s">
        <v>300</v>
      </c>
      <c r="C77" s="9">
        <v>11985199</v>
      </c>
      <c r="E77" s="9">
        <v>10780813843239</v>
      </c>
      <c r="G77" s="9">
        <v>11049394662080</v>
      </c>
      <c r="I77" s="9">
        <v>-268580818840</v>
      </c>
      <c r="K77" s="9">
        <v>11985199</v>
      </c>
      <c r="M77" s="9">
        <v>10786679100000</v>
      </c>
      <c r="O77" s="35">
        <v>11982938802053</v>
      </c>
      <c r="Q77" s="35">
        <v>-1196259702053</v>
      </c>
    </row>
    <row r="78" spans="1:17" ht="21.75" customHeight="1" x14ac:dyDescent="0.2">
      <c r="A78" s="8" t="s">
        <v>134</v>
      </c>
      <c r="C78" s="9">
        <v>34500</v>
      </c>
      <c r="E78" s="9">
        <v>26144021454</v>
      </c>
      <c r="G78" s="9">
        <v>25524480000</v>
      </c>
      <c r="I78" s="9">
        <v>619541454</v>
      </c>
      <c r="K78" s="9">
        <v>34500</v>
      </c>
      <c r="M78" s="9">
        <v>26158245000</v>
      </c>
      <c r="O78" s="35">
        <v>23292937389</v>
      </c>
      <c r="Q78" s="35">
        <v>2865307611</v>
      </c>
    </row>
    <row r="79" spans="1:17" ht="21.75" customHeight="1" x14ac:dyDescent="0.2">
      <c r="A79" s="8" t="s">
        <v>291</v>
      </c>
      <c r="C79" s="9">
        <v>1500000</v>
      </c>
      <c r="E79" s="9">
        <v>1349265937500</v>
      </c>
      <c r="G79" s="9">
        <v>1350000000000</v>
      </c>
      <c r="I79" s="9">
        <v>-734062499</v>
      </c>
      <c r="K79" s="9">
        <v>1500000</v>
      </c>
      <c r="M79" s="9">
        <v>1350000000000</v>
      </c>
      <c r="O79" s="35">
        <v>1349755312500</v>
      </c>
      <c r="Q79" s="35">
        <v>244687500</v>
      </c>
    </row>
    <row r="80" spans="1:17" ht="21.75" customHeight="1" x14ac:dyDescent="0.2">
      <c r="A80" s="8" t="s">
        <v>129</v>
      </c>
      <c r="C80" s="9">
        <v>117467</v>
      </c>
      <c r="E80" s="9">
        <v>97209789419</v>
      </c>
      <c r="G80" s="9">
        <v>94683100680</v>
      </c>
      <c r="I80" s="9">
        <v>2526688739</v>
      </c>
      <c r="K80" s="9">
        <v>117467</v>
      </c>
      <c r="M80" s="9">
        <v>97262676000</v>
      </c>
      <c r="O80" s="35">
        <v>85476987087</v>
      </c>
      <c r="Q80" s="35">
        <v>11785688913</v>
      </c>
    </row>
    <row r="81" spans="1:17" ht="21.75" customHeight="1" x14ac:dyDescent="0.2">
      <c r="A81" s="8" t="s">
        <v>180</v>
      </c>
      <c r="C81" s="9">
        <v>1999000</v>
      </c>
      <c r="E81" s="9">
        <v>1566076126821</v>
      </c>
      <c r="G81" s="9">
        <v>1566928144000</v>
      </c>
      <c r="I81" s="9">
        <v>-852017178</v>
      </c>
      <c r="K81" s="9">
        <v>1999000</v>
      </c>
      <c r="M81" s="9">
        <v>1566928144000</v>
      </c>
      <c r="O81" s="35">
        <v>1708976976357</v>
      </c>
      <c r="Q81" s="35">
        <v>-142048832357</v>
      </c>
    </row>
    <row r="82" spans="1:17" ht="21.75" customHeight="1" x14ac:dyDescent="0.2">
      <c r="A82" s="8" t="s">
        <v>207</v>
      </c>
      <c r="C82" s="9">
        <v>4000000</v>
      </c>
      <c r="E82" s="9">
        <v>3261517584975</v>
      </c>
      <c r="G82" s="9">
        <v>3263292000000</v>
      </c>
      <c r="I82" s="9">
        <v>-1774415024</v>
      </c>
      <c r="K82" s="9">
        <v>4000000</v>
      </c>
      <c r="M82" s="9">
        <v>3263292000000</v>
      </c>
      <c r="O82" s="35">
        <v>3598717639879</v>
      </c>
      <c r="Q82" s="35">
        <v>-335425639879</v>
      </c>
    </row>
    <row r="83" spans="1:17" ht="21.75" customHeight="1" x14ac:dyDescent="0.2">
      <c r="A83" s="8" t="s">
        <v>142</v>
      </c>
      <c r="C83" s="9">
        <v>1791468</v>
      </c>
      <c r="E83" s="9">
        <v>1649564115250</v>
      </c>
      <c r="G83" s="9">
        <v>1609114472280</v>
      </c>
      <c r="I83" s="9">
        <v>40449642970</v>
      </c>
      <c r="K83" s="9">
        <v>1791468</v>
      </c>
      <c r="M83" s="9">
        <v>1650461553720</v>
      </c>
      <c r="O83" s="35">
        <v>1438449269925</v>
      </c>
      <c r="Q83" s="35">
        <v>212012283795</v>
      </c>
    </row>
    <row r="84" spans="1:17" ht="21.75" customHeight="1" x14ac:dyDescent="0.2">
      <c r="A84" s="8" t="s">
        <v>183</v>
      </c>
      <c r="C84" s="9">
        <v>5999881</v>
      </c>
      <c r="E84" s="9">
        <v>4884293793901</v>
      </c>
      <c r="G84" s="9">
        <v>4886951073548</v>
      </c>
      <c r="I84" s="9">
        <v>-2657279646</v>
      </c>
      <c r="K84" s="9">
        <v>5999881</v>
      </c>
      <c r="M84" s="9">
        <v>4886951073548</v>
      </c>
      <c r="O84" s="35">
        <v>4872625311904</v>
      </c>
      <c r="Q84" s="35">
        <v>14325761644</v>
      </c>
    </row>
    <row r="85" spans="1:17" ht="21.75" customHeight="1" x14ac:dyDescent="0.2">
      <c r="A85" s="8" t="s">
        <v>115</v>
      </c>
      <c r="C85" s="9">
        <v>114700</v>
      </c>
      <c r="E85" s="9">
        <v>592373462644</v>
      </c>
      <c r="G85" s="9">
        <v>583742851436</v>
      </c>
      <c r="I85" s="9">
        <v>8630611208</v>
      </c>
      <c r="K85" s="9">
        <v>114700</v>
      </c>
      <c r="M85" s="9">
        <v>592803244996.88</v>
      </c>
      <c r="O85" s="35">
        <v>536934808559.88</v>
      </c>
      <c r="Q85" s="35">
        <v>55868436437</v>
      </c>
    </row>
    <row r="86" spans="1:17" ht="21.75" customHeight="1" x14ac:dyDescent="0.2">
      <c r="A86" s="8" t="s">
        <v>261</v>
      </c>
      <c r="C86" s="9">
        <v>129000</v>
      </c>
      <c r="E86" s="9">
        <v>109763143819</v>
      </c>
      <c r="G86" s="9">
        <v>107248020000</v>
      </c>
      <c r="I86" s="9">
        <v>2515123819</v>
      </c>
      <c r="K86" s="9">
        <v>129000</v>
      </c>
      <c r="M86" s="9">
        <v>109822860000</v>
      </c>
      <c r="O86" s="35">
        <v>124125090000</v>
      </c>
      <c r="Q86" s="35">
        <v>-14302230000</v>
      </c>
    </row>
    <row r="87" spans="1:17" ht="21.75" customHeight="1" x14ac:dyDescent="0.2">
      <c r="A87" s="8" t="s">
        <v>231</v>
      </c>
      <c r="C87" s="9">
        <v>5000</v>
      </c>
      <c r="E87" s="9">
        <v>4752564387</v>
      </c>
      <c r="G87" s="9">
        <v>4755150000</v>
      </c>
      <c r="I87" s="9">
        <v>-2585612</v>
      </c>
      <c r="K87" s="9">
        <v>5000</v>
      </c>
      <c r="M87" s="9">
        <v>4755150000</v>
      </c>
      <c r="O87" s="35">
        <v>4628410948</v>
      </c>
      <c r="Q87" s="35">
        <v>126739052</v>
      </c>
    </row>
    <row r="88" spans="1:17" ht="21.75" customHeight="1" x14ac:dyDescent="0.2">
      <c r="A88" s="8" t="s">
        <v>132</v>
      </c>
      <c r="C88" s="9">
        <v>30431</v>
      </c>
      <c r="E88" s="9">
        <v>23844627120</v>
      </c>
      <c r="G88" s="9">
        <v>23240154700</v>
      </c>
      <c r="I88" s="9">
        <v>604472420</v>
      </c>
      <c r="K88" s="9">
        <v>30431</v>
      </c>
      <c r="M88" s="9">
        <v>23857599690</v>
      </c>
      <c r="O88" s="35">
        <v>21148449938</v>
      </c>
      <c r="Q88" s="35">
        <v>2709149752</v>
      </c>
    </row>
    <row r="89" spans="1:17" ht="21.75" customHeight="1" x14ac:dyDescent="0.2">
      <c r="A89" s="8" t="s">
        <v>189</v>
      </c>
      <c r="C89" s="9">
        <v>9999900</v>
      </c>
      <c r="E89" s="9">
        <v>7846552606814</v>
      </c>
      <c r="G89" s="9">
        <v>7850821491000</v>
      </c>
      <c r="I89" s="9">
        <v>-4268884185</v>
      </c>
      <c r="K89" s="9">
        <v>9999900</v>
      </c>
      <c r="M89" s="9">
        <v>7850821491000</v>
      </c>
      <c r="O89" s="35">
        <v>8153430694723</v>
      </c>
      <c r="Q89" s="35">
        <v>-302609203723</v>
      </c>
    </row>
    <row r="90" spans="1:17" ht="21.75" customHeight="1" x14ac:dyDescent="0.2">
      <c r="A90" s="8" t="s">
        <v>145</v>
      </c>
      <c r="C90" s="9">
        <v>63900</v>
      </c>
      <c r="E90" s="9">
        <v>49737621454</v>
      </c>
      <c r="G90" s="9">
        <v>48475179000</v>
      </c>
      <c r="I90" s="9">
        <v>1262442454</v>
      </c>
      <c r="K90" s="9">
        <v>63900</v>
      </c>
      <c r="M90" s="9">
        <v>49764681000</v>
      </c>
      <c r="O90" s="35">
        <v>44112397178</v>
      </c>
      <c r="Q90" s="35">
        <v>5652283822</v>
      </c>
    </row>
    <row r="91" spans="1:17" ht="21.75" customHeight="1" x14ac:dyDescent="0.2">
      <c r="A91" s="8" t="s">
        <v>276</v>
      </c>
      <c r="C91" s="9">
        <v>210504</v>
      </c>
      <c r="E91" s="9">
        <v>169271007055</v>
      </c>
      <c r="G91" s="9">
        <v>168645279600</v>
      </c>
      <c r="I91" s="9">
        <v>625727455</v>
      </c>
      <c r="K91" s="9">
        <v>210504</v>
      </c>
      <c r="M91" s="9">
        <v>169363098240</v>
      </c>
      <c r="O91" s="35">
        <v>199999850400</v>
      </c>
      <c r="Q91" s="35">
        <v>-30636752160</v>
      </c>
    </row>
    <row r="92" spans="1:17" ht="21.75" customHeight="1" x14ac:dyDescent="0.2">
      <c r="A92" s="8" t="s">
        <v>104</v>
      </c>
      <c r="C92" s="9">
        <v>519600</v>
      </c>
      <c r="E92" s="9">
        <v>1945434130544</v>
      </c>
      <c r="G92" s="9">
        <v>1913442696797</v>
      </c>
      <c r="I92" s="9">
        <v>31991433747</v>
      </c>
      <c r="K92" s="9">
        <v>519600</v>
      </c>
      <c r="M92" s="9">
        <v>1946845593600</v>
      </c>
      <c r="O92" s="35">
        <v>1748155241508</v>
      </c>
      <c r="Q92" s="35">
        <v>198690352092</v>
      </c>
    </row>
    <row r="93" spans="1:17" ht="21.75" customHeight="1" x14ac:dyDescent="0.2">
      <c r="A93" s="8" t="s">
        <v>219</v>
      </c>
      <c r="C93" s="9">
        <v>1999977</v>
      </c>
      <c r="E93" s="9">
        <v>1677130266567</v>
      </c>
      <c r="G93" s="9">
        <v>1678042702287</v>
      </c>
      <c r="I93" s="9">
        <v>-912435719</v>
      </c>
      <c r="K93" s="9">
        <v>1999977</v>
      </c>
      <c r="M93" s="9">
        <v>1678042702287</v>
      </c>
      <c r="O93" s="35">
        <v>1997484915922</v>
      </c>
      <c r="Q93" s="35">
        <v>-319442213635</v>
      </c>
    </row>
    <row r="94" spans="1:17" ht="21.75" customHeight="1" x14ac:dyDescent="0.2">
      <c r="A94" s="8" t="s">
        <v>158</v>
      </c>
      <c r="C94" s="9">
        <v>7994900</v>
      </c>
      <c r="E94" s="9">
        <v>6457924798475</v>
      </c>
      <c r="G94" s="9">
        <v>6461438205500</v>
      </c>
      <c r="I94" s="9">
        <v>-3513407024</v>
      </c>
      <c r="K94" s="9">
        <v>7994900</v>
      </c>
      <c r="M94" s="9">
        <v>6461438205500</v>
      </c>
      <c r="O94" s="35">
        <v>6492788922867</v>
      </c>
      <c r="Q94" s="35">
        <v>-31350717367</v>
      </c>
    </row>
    <row r="95" spans="1:17" ht="21.75" customHeight="1" x14ac:dyDescent="0.2">
      <c r="A95" s="8" t="s">
        <v>165</v>
      </c>
      <c r="C95" s="9">
        <v>1495900</v>
      </c>
      <c r="E95" s="9">
        <v>1302357980378</v>
      </c>
      <c r="G95" s="9">
        <v>1297584049300</v>
      </c>
      <c r="I95" s="9">
        <v>4773931078</v>
      </c>
      <c r="K95" s="9">
        <v>1495900</v>
      </c>
      <c r="M95" s="9">
        <v>1303066522800</v>
      </c>
      <c r="O95" s="35">
        <v>1290425596160</v>
      </c>
      <c r="Q95" s="35">
        <v>12640926640</v>
      </c>
    </row>
    <row r="96" spans="1:17" ht="21.75" customHeight="1" x14ac:dyDescent="0.2">
      <c r="A96" s="8" t="s">
        <v>204</v>
      </c>
      <c r="C96" s="9">
        <v>1195000</v>
      </c>
      <c r="E96" s="9">
        <v>1021169437031</v>
      </c>
      <c r="G96" s="9">
        <v>1021725000000</v>
      </c>
      <c r="I96" s="9">
        <v>-555562968</v>
      </c>
      <c r="K96" s="9">
        <v>1195000</v>
      </c>
      <c r="M96" s="9">
        <v>1021725000000</v>
      </c>
      <c r="O96" s="35">
        <v>1075305065625</v>
      </c>
      <c r="Q96" s="35">
        <v>-53580065625</v>
      </c>
    </row>
    <row r="97" spans="1:17" ht="21.75" customHeight="1" x14ac:dyDescent="0.2">
      <c r="A97" s="8" t="s">
        <v>177</v>
      </c>
      <c r="C97" s="9">
        <v>1799900</v>
      </c>
      <c r="E97" s="9">
        <v>1542351952259</v>
      </c>
      <c r="G97" s="9">
        <v>1536342442900</v>
      </c>
      <c r="I97" s="9">
        <v>6009509359</v>
      </c>
      <c r="K97" s="9">
        <v>1799900</v>
      </c>
      <c r="M97" s="9">
        <v>1543191062400</v>
      </c>
      <c r="O97" s="35">
        <v>1800754154507</v>
      </c>
      <c r="Q97" s="35">
        <v>-257563092107</v>
      </c>
    </row>
    <row r="98" spans="1:17" ht="21.75" customHeight="1" x14ac:dyDescent="0.2">
      <c r="A98" s="8" t="s">
        <v>149</v>
      </c>
      <c r="C98" s="9">
        <v>2998900</v>
      </c>
      <c r="E98" s="9">
        <v>2433716770751</v>
      </c>
      <c r="G98" s="9">
        <v>2435040824200</v>
      </c>
      <c r="I98" s="9">
        <v>-1324053448</v>
      </c>
      <c r="K98" s="9">
        <v>2998900</v>
      </c>
      <c r="M98" s="9">
        <v>2435040824200</v>
      </c>
      <c r="O98" s="35">
        <v>2839585809618</v>
      </c>
      <c r="Q98" s="35">
        <v>-404544985418</v>
      </c>
    </row>
    <row r="99" spans="1:17" ht="21.75" customHeight="1" x14ac:dyDescent="0.2">
      <c r="A99" s="8" t="s">
        <v>112</v>
      </c>
      <c r="C99" s="9">
        <v>2292600</v>
      </c>
      <c r="E99" s="9">
        <v>12833932998668</v>
      </c>
      <c r="G99" s="9">
        <v>12648047465986</v>
      </c>
      <c r="I99" s="9">
        <v>185885532682</v>
      </c>
      <c r="K99" s="9">
        <v>2292600</v>
      </c>
      <c r="M99" s="9">
        <v>12843244350823.32</v>
      </c>
      <c r="O99" s="35">
        <v>11641370478006.32</v>
      </c>
      <c r="Q99" s="35">
        <v>1201873872817</v>
      </c>
    </row>
    <row r="100" spans="1:17" ht="21.75" customHeight="1" x14ac:dyDescent="0.2">
      <c r="A100" s="8" t="s">
        <v>297</v>
      </c>
      <c r="C100" s="9">
        <v>4999999</v>
      </c>
      <c r="E100" s="9">
        <v>4172729009204</v>
      </c>
      <c r="G100" s="9">
        <v>4174999165000</v>
      </c>
      <c r="I100" s="9">
        <v>-2270155795</v>
      </c>
      <c r="K100" s="9">
        <v>4999999</v>
      </c>
      <c r="M100" s="9">
        <v>4174999165000</v>
      </c>
      <c r="O100" s="35">
        <v>4999028091707</v>
      </c>
      <c r="Q100" s="35">
        <v>-824028926707</v>
      </c>
    </row>
    <row r="101" spans="1:17" ht="21.75" customHeight="1" x14ac:dyDescent="0.2">
      <c r="A101" s="8" t="s">
        <v>279</v>
      </c>
      <c r="C101" s="9">
        <v>5955000</v>
      </c>
      <c r="E101" s="9">
        <v>4914667445695</v>
      </c>
      <c r="G101" s="9">
        <v>4909992750000</v>
      </c>
      <c r="I101" s="9">
        <v>4674695695</v>
      </c>
      <c r="K101" s="9">
        <v>5955000</v>
      </c>
      <c r="M101" s="9">
        <v>4917341250000</v>
      </c>
      <c r="O101" s="35">
        <v>4810746750000</v>
      </c>
      <c r="Q101" s="35">
        <v>106594500000</v>
      </c>
    </row>
    <row r="102" spans="1:17" ht="21.75" customHeight="1" x14ac:dyDescent="0.2">
      <c r="A102" s="8" t="s">
        <v>106</v>
      </c>
      <c r="C102" s="9">
        <v>3809700</v>
      </c>
      <c r="E102" s="9">
        <v>19522663146174</v>
      </c>
      <c r="G102" s="9">
        <v>19193508611100</v>
      </c>
      <c r="I102" s="9">
        <v>329154535074</v>
      </c>
      <c r="K102" s="9">
        <v>3809700</v>
      </c>
      <c r="M102" s="9">
        <v>19536827346000</v>
      </c>
      <c r="O102" s="35">
        <v>18638069710953</v>
      </c>
      <c r="Q102" s="35">
        <v>898757635047</v>
      </c>
    </row>
    <row r="103" spans="1:17" ht="21.75" customHeight="1" x14ac:dyDescent="0.2">
      <c r="A103" s="8" t="s">
        <v>273</v>
      </c>
      <c r="C103" s="9">
        <v>165315</v>
      </c>
      <c r="E103" s="9">
        <v>131221782337</v>
      </c>
      <c r="G103" s="9">
        <v>132417315000</v>
      </c>
      <c r="I103" s="9">
        <v>-1195532662</v>
      </c>
      <c r="K103" s="9">
        <v>165315</v>
      </c>
      <c r="M103" s="9">
        <v>131293173000</v>
      </c>
      <c r="O103" s="35">
        <v>132976079700</v>
      </c>
      <c r="Q103" s="35">
        <v>-1682906700</v>
      </c>
    </row>
    <row r="104" spans="1:17" ht="21.75" customHeight="1" x14ac:dyDescent="0.2">
      <c r="A104" s="8" t="s">
        <v>308</v>
      </c>
      <c r="C104" s="9">
        <v>806525</v>
      </c>
      <c r="E104" s="9">
        <v>603396013667</v>
      </c>
      <c r="G104" s="9">
        <v>715000543000</v>
      </c>
      <c r="I104" s="9">
        <v>-111604529332</v>
      </c>
      <c r="K104" s="9">
        <v>806525</v>
      </c>
      <c r="M104" s="9">
        <v>603724288750</v>
      </c>
      <c r="O104" s="35">
        <v>715000543000</v>
      </c>
      <c r="Q104" s="35">
        <v>-111276254250</v>
      </c>
    </row>
    <row r="105" spans="1:17" ht="21.75" customHeight="1" x14ac:dyDescent="0.2">
      <c r="A105" s="8" t="s">
        <v>243</v>
      </c>
      <c r="C105" s="9">
        <v>4400014</v>
      </c>
      <c r="E105" s="9">
        <v>3895017332022</v>
      </c>
      <c r="G105" s="9">
        <v>3900480410580</v>
      </c>
      <c r="I105" s="9">
        <v>-5463078557</v>
      </c>
      <c r="K105" s="9">
        <v>4400014</v>
      </c>
      <c r="M105" s="9">
        <v>3897136399940</v>
      </c>
      <c r="O105" s="35">
        <v>3870078737147</v>
      </c>
      <c r="Q105" s="35">
        <v>27057662793</v>
      </c>
    </row>
    <row r="106" spans="1:17" ht="21.75" customHeight="1" x14ac:dyDescent="0.2">
      <c r="A106" s="8" t="s">
        <v>213</v>
      </c>
      <c r="C106" s="9">
        <v>4995000</v>
      </c>
      <c r="E106" s="9">
        <v>4066315138226</v>
      </c>
      <c r="G106" s="9">
        <v>4068527400000</v>
      </c>
      <c r="I106" s="9">
        <v>-2212261773</v>
      </c>
      <c r="K106" s="9">
        <v>4995000</v>
      </c>
      <c r="M106" s="9">
        <v>4068527400000</v>
      </c>
      <c r="O106" s="35">
        <v>4494516625819</v>
      </c>
      <c r="Q106" s="35">
        <v>-425989225819</v>
      </c>
    </row>
    <row r="107" spans="1:17" ht="21.75" customHeight="1" x14ac:dyDescent="0.2">
      <c r="A107" s="8" t="s">
        <v>174</v>
      </c>
      <c r="C107" s="9">
        <v>7000000</v>
      </c>
      <c r="E107" s="9">
        <v>6010702902181</v>
      </c>
      <c r="G107" s="9">
        <v>6630561000000</v>
      </c>
      <c r="I107" s="9">
        <v>-619858097818</v>
      </c>
      <c r="K107" s="9">
        <v>7000000</v>
      </c>
      <c r="M107" s="9">
        <v>6013973000000</v>
      </c>
      <c r="O107" s="35">
        <v>6298993337761</v>
      </c>
      <c r="Q107" s="35">
        <v>-285020337761</v>
      </c>
    </row>
    <row r="108" spans="1:17" ht="21.75" customHeight="1" x14ac:dyDescent="0.2">
      <c r="A108" s="8" t="s">
        <v>155</v>
      </c>
      <c r="C108" s="9">
        <v>1799900</v>
      </c>
      <c r="E108" s="9">
        <v>1549853454099</v>
      </c>
      <c r="G108" s="9">
        <v>1503897445500</v>
      </c>
      <c r="I108" s="9">
        <v>45956008599</v>
      </c>
      <c r="K108" s="9">
        <v>1799900</v>
      </c>
      <c r="M108" s="9">
        <v>1550696645400</v>
      </c>
      <c r="O108" s="35">
        <v>1469088532792</v>
      </c>
      <c r="Q108" s="35">
        <v>81608112608</v>
      </c>
    </row>
    <row r="109" spans="1:17" ht="21.75" customHeight="1" x14ac:dyDescent="0.2">
      <c r="A109" s="8" t="s">
        <v>147</v>
      </c>
      <c r="C109" s="9">
        <v>3703000</v>
      </c>
      <c r="E109" s="9">
        <v>2819448520803</v>
      </c>
      <c r="G109" s="9">
        <v>2736517000000</v>
      </c>
      <c r="I109" s="9">
        <v>82931520803</v>
      </c>
      <c r="K109" s="9">
        <v>3703000</v>
      </c>
      <c r="M109" s="9">
        <v>2820982430000</v>
      </c>
      <c r="O109" s="35">
        <v>2500182659743</v>
      </c>
      <c r="Q109" s="35">
        <v>320799770257</v>
      </c>
    </row>
    <row r="110" spans="1:17" ht="21.75" customHeight="1" x14ac:dyDescent="0.2">
      <c r="A110" s="8" t="s">
        <v>237</v>
      </c>
      <c r="C110" s="9">
        <v>215000</v>
      </c>
      <c r="E110" s="9">
        <v>202952784385</v>
      </c>
      <c r="G110" s="9">
        <v>205232550000</v>
      </c>
      <c r="I110" s="9">
        <v>-2279765614</v>
      </c>
      <c r="K110" s="9">
        <v>215000</v>
      </c>
      <c r="M110" s="9">
        <v>203063200000</v>
      </c>
      <c r="O110" s="35">
        <v>197832936280</v>
      </c>
      <c r="Q110" s="35">
        <v>5230263720</v>
      </c>
    </row>
    <row r="111" spans="1:17" ht="21.75" customHeight="1" x14ac:dyDescent="0.2">
      <c r="A111" s="8" t="s">
        <v>171</v>
      </c>
      <c r="C111" s="9">
        <v>10000000</v>
      </c>
      <c r="E111" s="9">
        <v>7848909833375</v>
      </c>
      <c r="G111" s="9">
        <v>8725750000000</v>
      </c>
      <c r="I111" s="9">
        <v>-876840166624</v>
      </c>
      <c r="K111" s="9">
        <v>10000000</v>
      </c>
      <c r="M111" s="9">
        <v>7853180000000</v>
      </c>
      <c r="O111" s="35">
        <v>8588853668806</v>
      </c>
      <c r="Q111" s="35">
        <v>-735673668806</v>
      </c>
    </row>
    <row r="112" spans="1:17" ht="21.75" customHeight="1" x14ac:dyDescent="0.2">
      <c r="A112" s="8" t="s">
        <v>152</v>
      </c>
      <c r="C112" s="9">
        <v>1195000</v>
      </c>
      <c r="E112" s="9">
        <v>1025292333986</v>
      </c>
      <c r="G112" s="9">
        <v>1117506640000</v>
      </c>
      <c r="I112" s="9">
        <v>-92214306013</v>
      </c>
      <c r="K112" s="9">
        <v>1195000</v>
      </c>
      <c r="M112" s="9">
        <v>1025850140000</v>
      </c>
      <c r="O112" s="35">
        <v>1195604968718</v>
      </c>
      <c r="Q112" s="35">
        <v>-169754828718</v>
      </c>
    </row>
    <row r="113" spans="1:17" ht="21.75" customHeight="1" x14ac:dyDescent="0.2">
      <c r="A113" s="8" t="s">
        <v>303</v>
      </c>
      <c r="C113" s="9">
        <v>5999990</v>
      </c>
      <c r="E113" s="9">
        <v>5031254377062</v>
      </c>
      <c r="G113" s="9">
        <v>5033991610000</v>
      </c>
      <c r="I113" s="9">
        <v>-2737232937</v>
      </c>
      <c r="K113" s="9">
        <v>5999990</v>
      </c>
      <c r="M113" s="9">
        <v>5033991610000</v>
      </c>
      <c r="O113" s="35">
        <v>5998839081746</v>
      </c>
      <c r="Q113" s="35">
        <v>-964847471746</v>
      </c>
    </row>
    <row r="114" spans="1:17" ht="21.75" customHeight="1" x14ac:dyDescent="0.2">
      <c r="A114" s="8" t="s">
        <v>288</v>
      </c>
      <c r="C114" s="9">
        <v>1125606</v>
      </c>
      <c r="E114" s="9">
        <v>853307912392</v>
      </c>
      <c r="G114" s="9">
        <v>1005762729180</v>
      </c>
      <c r="I114" s="9">
        <v>-152454816787</v>
      </c>
      <c r="K114" s="9">
        <v>1125606</v>
      </c>
      <c r="M114" s="9">
        <v>853772151000</v>
      </c>
      <c r="O114" s="35">
        <v>1005740217060</v>
      </c>
      <c r="Q114" s="35">
        <v>-151968066060</v>
      </c>
    </row>
    <row r="115" spans="1:17" ht="21.75" customHeight="1" x14ac:dyDescent="0.2">
      <c r="A115" s="8" t="s">
        <v>313</v>
      </c>
      <c r="C115" s="9">
        <v>26082922</v>
      </c>
      <c r="E115" s="9">
        <v>23037466392432</v>
      </c>
      <c r="G115" s="9">
        <v>23049999829840</v>
      </c>
      <c r="I115" s="9">
        <v>-12533437407</v>
      </c>
      <c r="K115" s="9">
        <v>26082922</v>
      </c>
      <c r="M115" s="9">
        <v>23049999829840</v>
      </c>
      <c r="O115" s="35">
        <v>23049999829840</v>
      </c>
      <c r="Q115" s="35">
        <v>0</v>
      </c>
    </row>
    <row r="116" spans="1:17" ht="21.75" customHeight="1" x14ac:dyDescent="0.2">
      <c r="A116" s="8" t="s">
        <v>305</v>
      </c>
      <c r="C116" s="9">
        <v>24312257</v>
      </c>
      <c r="E116" s="9">
        <v>19033435846793</v>
      </c>
      <c r="G116" s="9">
        <v>21499930871670</v>
      </c>
      <c r="I116" s="9">
        <v>-2466495024876</v>
      </c>
      <c r="K116" s="9">
        <v>24312257</v>
      </c>
      <c r="M116" s="9">
        <v>19043790908100</v>
      </c>
      <c r="O116" s="35">
        <v>21499930871670</v>
      </c>
      <c r="Q116" s="35">
        <v>-2456139963570</v>
      </c>
    </row>
    <row r="117" spans="1:17" ht="21.75" customHeight="1" x14ac:dyDescent="0.2">
      <c r="A117" s="8" t="s">
        <v>270</v>
      </c>
      <c r="C117" s="9">
        <v>45114822</v>
      </c>
      <c r="E117" s="9">
        <v>35242120398515</v>
      </c>
      <c r="G117" s="9">
        <v>35261293726980</v>
      </c>
      <c r="I117" s="9">
        <v>-19173328464</v>
      </c>
      <c r="K117" s="9">
        <v>45114822</v>
      </c>
      <c r="M117" s="9">
        <v>35261293726980</v>
      </c>
      <c r="O117" s="35">
        <v>41627897407620</v>
      </c>
      <c r="Q117" s="35">
        <v>-6366603680640</v>
      </c>
    </row>
    <row r="118" spans="1:17" ht="21.75" customHeight="1" x14ac:dyDescent="0.2">
      <c r="A118" s="8" t="s">
        <v>118</v>
      </c>
      <c r="C118" s="9">
        <v>1295800</v>
      </c>
      <c r="E118" s="9">
        <v>5773544926691</v>
      </c>
      <c r="G118" s="9">
        <v>5685256027662</v>
      </c>
      <c r="I118" s="9">
        <v>88288899029</v>
      </c>
      <c r="K118" s="9">
        <v>1295800</v>
      </c>
      <c r="M118" s="9">
        <v>5777733783684.7197</v>
      </c>
      <c r="O118" s="35">
        <v>5205527106703.7197</v>
      </c>
      <c r="Q118" s="35">
        <v>572206676981</v>
      </c>
    </row>
    <row r="119" spans="1:17" ht="21.75" customHeight="1" x14ac:dyDescent="0.2">
      <c r="A119" s="8" t="s">
        <v>294</v>
      </c>
      <c r="C119" s="9">
        <v>995000</v>
      </c>
      <c r="E119" s="9">
        <v>850262418281</v>
      </c>
      <c r="G119" s="9">
        <v>850725000000</v>
      </c>
      <c r="I119" s="9">
        <v>-462581718</v>
      </c>
      <c r="K119" s="9">
        <v>995000</v>
      </c>
      <c r="M119" s="9">
        <v>850725000000</v>
      </c>
      <c r="O119" s="35">
        <v>994819656250</v>
      </c>
      <c r="Q119" s="35">
        <v>-144094656250</v>
      </c>
    </row>
    <row r="120" spans="1:17" ht="21.75" customHeight="1" x14ac:dyDescent="0.2">
      <c r="A120" s="8" t="s">
        <v>168</v>
      </c>
      <c r="C120" s="9">
        <v>9500000</v>
      </c>
      <c r="E120" s="9">
        <v>8226818233887</v>
      </c>
      <c r="G120" s="9">
        <v>8231294000000</v>
      </c>
      <c r="I120" s="9">
        <v>-4475766112</v>
      </c>
      <c r="K120" s="9">
        <v>9500000</v>
      </c>
      <c r="M120" s="9">
        <v>8231294000000</v>
      </c>
      <c r="O120" s="35">
        <v>8183127189463</v>
      </c>
      <c r="Q120" s="35">
        <v>48166810537</v>
      </c>
    </row>
    <row r="121" spans="1:17" ht="21.75" customHeight="1" x14ac:dyDescent="0.2">
      <c r="A121" s="8" t="s">
        <v>316</v>
      </c>
      <c r="C121" s="9">
        <v>1468491</v>
      </c>
      <c r="E121" s="9">
        <v>1262685218498</v>
      </c>
      <c r="G121" s="9">
        <v>1309159726500</v>
      </c>
      <c r="I121" s="9">
        <v>-46474508001</v>
      </c>
      <c r="K121" s="9">
        <v>1468491</v>
      </c>
      <c r="M121" s="9">
        <v>1263372177120</v>
      </c>
      <c r="O121" s="35">
        <v>1309159726500</v>
      </c>
      <c r="Q121" s="35">
        <v>-45787549380</v>
      </c>
    </row>
    <row r="122" spans="1:17" ht="21.75" customHeight="1" x14ac:dyDescent="0.2">
      <c r="A122" s="8" t="s">
        <v>267</v>
      </c>
      <c r="C122" s="9">
        <v>397077</v>
      </c>
      <c r="E122" s="9">
        <v>311024004358</v>
      </c>
      <c r="G122" s="9">
        <v>320814391380</v>
      </c>
      <c r="I122" s="9">
        <v>-9790387021</v>
      </c>
      <c r="K122" s="9">
        <v>397077</v>
      </c>
      <c r="M122" s="9">
        <v>311193215670</v>
      </c>
      <c r="O122" s="35">
        <v>310542009390</v>
      </c>
      <c r="Q122" s="35">
        <v>651206280</v>
      </c>
    </row>
    <row r="123" spans="1:17" ht="21.75" customHeight="1" x14ac:dyDescent="0.2">
      <c r="A123" s="8" t="s">
        <v>192</v>
      </c>
      <c r="C123" s="9">
        <v>4499900</v>
      </c>
      <c r="E123" s="9">
        <v>3413036263670</v>
      </c>
      <c r="G123" s="9">
        <v>3414893111800</v>
      </c>
      <c r="I123" s="9">
        <v>-1856848129</v>
      </c>
      <c r="K123" s="9">
        <v>4499900</v>
      </c>
      <c r="M123" s="9">
        <v>3414893111800</v>
      </c>
      <c r="O123" s="35">
        <v>3654485484499</v>
      </c>
      <c r="Q123" s="35">
        <v>-239592372699</v>
      </c>
    </row>
    <row r="124" spans="1:17" ht="21.75" customHeight="1" x14ac:dyDescent="0.2">
      <c r="A124" s="8" t="s">
        <v>210</v>
      </c>
      <c r="C124" s="9">
        <v>495000</v>
      </c>
      <c r="E124" s="9">
        <v>423413413700</v>
      </c>
      <c r="G124" s="9">
        <v>423225000000</v>
      </c>
      <c r="I124" s="9">
        <v>188413700</v>
      </c>
      <c r="K124" s="9">
        <v>495000</v>
      </c>
      <c r="M124" s="9">
        <v>423643770000</v>
      </c>
      <c r="O124" s="35">
        <v>445419253124</v>
      </c>
      <c r="Q124" s="35">
        <v>-21775483124</v>
      </c>
    </row>
    <row r="125" spans="1:17" ht="21.75" customHeight="1" x14ac:dyDescent="0.2">
      <c r="A125" s="8" t="s">
        <v>186</v>
      </c>
      <c r="C125" s="9">
        <v>1992400</v>
      </c>
      <c r="E125" s="9">
        <v>1645845101244</v>
      </c>
      <c r="G125" s="9">
        <v>1646740516400</v>
      </c>
      <c r="I125" s="9">
        <v>-895415155</v>
      </c>
      <c r="K125" s="9">
        <v>1992400</v>
      </c>
      <c r="M125" s="9">
        <v>1646740516400</v>
      </c>
      <c r="O125" s="35">
        <v>1728297797074</v>
      </c>
      <c r="Q125" s="35">
        <v>-81557280674</v>
      </c>
    </row>
    <row r="126" spans="1:17" ht="21.75" customHeight="1" x14ac:dyDescent="0.2">
      <c r="A126" s="8" t="s">
        <v>109</v>
      </c>
      <c r="C126" s="9">
        <v>6429500</v>
      </c>
      <c r="E126" s="9">
        <v>12525653339255</v>
      </c>
      <c r="G126" s="9">
        <v>12330257208500</v>
      </c>
      <c r="I126" s="9">
        <v>195396130755</v>
      </c>
      <c r="K126" s="9">
        <v>6429500</v>
      </c>
      <c r="M126" s="9">
        <v>12534741026500</v>
      </c>
      <c r="O126" s="35">
        <v>11276946221786</v>
      </c>
      <c r="Q126" s="35">
        <v>1257794804714</v>
      </c>
    </row>
    <row r="127" spans="1:17" ht="21.75" customHeight="1" x14ac:dyDescent="0.2">
      <c r="A127" s="11" t="s">
        <v>100</v>
      </c>
      <c r="C127" s="13">
        <v>436283</v>
      </c>
      <c r="E127" s="13">
        <v>3639310459056</v>
      </c>
      <c r="G127" s="13">
        <v>3580020105899</v>
      </c>
      <c r="I127" s="13">
        <v>59290353157</v>
      </c>
      <c r="K127" s="13">
        <v>436283</v>
      </c>
      <c r="M127" s="13">
        <v>3641950873440</v>
      </c>
      <c r="O127" s="35">
        <v>3273693529941</v>
      </c>
      <c r="Q127" s="37">
        <v>368257343499</v>
      </c>
    </row>
    <row r="128" spans="1:17" ht="21.75" customHeight="1" thickBot="1" x14ac:dyDescent="0.25">
      <c r="A128" s="15" t="s">
        <v>50</v>
      </c>
      <c r="C128" s="16">
        <v>7687188593</v>
      </c>
      <c r="E128" s="16">
        <v>364077292442390</v>
      </c>
      <c r="G128" s="16">
        <v>368782981107217</v>
      </c>
      <c r="I128" s="16">
        <f>SUM(I8:I127)</f>
        <v>-4705136664739</v>
      </c>
      <c r="K128" s="16">
        <v>7687188593</v>
      </c>
      <c r="M128" s="16">
        <f>SUM(M8:M127)</f>
        <v>364564592955415.94</v>
      </c>
      <c r="O128" s="16">
        <v>382856724226806</v>
      </c>
      <c r="Q128" s="39">
        <f>SUM(Q8:Q127)</f>
        <v>-14190481550093</v>
      </c>
    </row>
    <row r="129" spans="13:17" ht="19.5" thickTop="1" x14ac:dyDescent="0.2"/>
    <row r="130" spans="13:17" x14ac:dyDescent="0.2">
      <c r="M130" s="30"/>
      <c r="Q130" s="30"/>
    </row>
    <row r="131" spans="13:17" x14ac:dyDescent="0.2">
      <c r="Q131" s="30"/>
    </row>
    <row r="132" spans="13:17" x14ac:dyDescent="0.2">
      <c r="Q132" s="3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</row>
    <row r="2" spans="1:49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</row>
    <row r="3" spans="1:49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</row>
    <row r="4" spans="1:49" ht="14.45" customHeight="1" x14ac:dyDescent="0.2"/>
    <row r="5" spans="1:49" ht="14.45" customHeight="1" x14ac:dyDescent="0.2">
      <c r="A5" s="60" t="s">
        <v>51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</row>
    <row r="6" spans="1:49" ht="14.45" customHeight="1" x14ac:dyDescent="0.2">
      <c r="I6" s="56" t="s">
        <v>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C6" s="56" t="s">
        <v>9</v>
      </c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6" t="s">
        <v>52</v>
      </c>
      <c r="B8" s="56"/>
      <c r="C8" s="56"/>
      <c r="D8" s="56"/>
      <c r="E8" s="56"/>
      <c r="F8" s="56"/>
      <c r="G8" s="56"/>
      <c r="I8" s="56" t="s">
        <v>53</v>
      </c>
      <c r="J8" s="56"/>
      <c r="K8" s="56"/>
      <c r="M8" s="56" t="s">
        <v>54</v>
      </c>
      <c r="N8" s="56"/>
      <c r="O8" s="56"/>
      <c r="Q8" s="56" t="s">
        <v>55</v>
      </c>
      <c r="R8" s="56"/>
      <c r="S8" s="56"/>
      <c r="T8" s="56"/>
      <c r="U8" s="56"/>
      <c r="W8" s="56" t="s">
        <v>56</v>
      </c>
      <c r="X8" s="56"/>
      <c r="Y8" s="56"/>
      <c r="Z8" s="56"/>
      <c r="AA8" s="56"/>
      <c r="AC8" s="56" t="s">
        <v>53</v>
      </c>
      <c r="AD8" s="56"/>
      <c r="AE8" s="56"/>
      <c r="AF8" s="56"/>
      <c r="AG8" s="56"/>
      <c r="AI8" s="56" t="s">
        <v>54</v>
      </c>
      <c r="AJ8" s="56"/>
      <c r="AK8" s="56"/>
      <c r="AM8" s="56" t="s">
        <v>55</v>
      </c>
      <c r="AN8" s="56"/>
      <c r="AO8" s="56"/>
      <c r="AQ8" s="56" t="s">
        <v>56</v>
      </c>
      <c r="AR8" s="56"/>
      <c r="AS8" s="56"/>
    </row>
    <row r="9" spans="1:49" ht="21.75" customHeight="1" x14ac:dyDescent="0.2">
      <c r="A9" s="57" t="s">
        <v>57</v>
      </c>
      <c r="B9" s="57"/>
      <c r="C9" s="57"/>
      <c r="D9" s="57"/>
      <c r="E9" s="57"/>
      <c r="F9" s="57"/>
      <c r="G9" s="57"/>
      <c r="I9" s="58">
        <v>1135510263</v>
      </c>
      <c r="J9" s="58"/>
      <c r="K9" s="58"/>
      <c r="M9" s="58">
        <v>6133</v>
      </c>
      <c r="N9" s="58"/>
      <c r="O9" s="58"/>
      <c r="Q9" s="57" t="s">
        <v>58</v>
      </c>
      <c r="R9" s="57"/>
      <c r="S9" s="57"/>
      <c r="T9" s="57"/>
      <c r="U9" s="57"/>
      <c r="W9" s="62">
        <v>0.97634457403324604</v>
      </c>
      <c r="X9" s="62"/>
      <c r="Y9" s="62"/>
      <c r="Z9" s="62"/>
      <c r="AA9" s="62"/>
      <c r="AC9" s="58">
        <v>1135510263</v>
      </c>
      <c r="AD9" s="58"/>
      <c r="AE9" s="58"/>
      <c r="AF9" s="58"/>
      <c r="AG9" s="58"/>
      <c r="AI9" s="58">
        <v>6133</v>
      </c>
      <c r="AJ9" s="58"/>
      <c r="AK9" s="58"/>
      <c r="AM9" s="57" t="s">
        <v>58</v>
      </c>
      <c r="AN9" s="57"/>
      <c r="AO9" s="57"/>
      <c r="AQ9" s="62">
        <v>0.97634457403324604</v>
      </c>
      <c r="AR9" s="62"/>
      <c r="AS9" s="62"/>
    </row>
    <row r="10" spans="1:49" ht="14.45" customHeight="1" x14ac:dyDescent="0.2">
      <c r="A10" s="60" t="s">
        <v>59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</row>
    <row r="11" spans="1:49" ht="14.45" customHeight="1" x14ac:dyDescent="0.2">
      <c r="C11" s="56" t="s">
        <v>7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Y11" s="56" t="s">
        <v>9</v>
      </c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</row>
    <row r="12" spans="1:49" ht="14.45" customHeight="1" x14ac:dyDescent="0.2">
      <c r="A12" s="2" t="s">
        <v>52</v>
      </c>
      <c r="C12" s="4" t="s">
        <v>60</v>
      </c>
      <c r="D12" s="3"/>
      <c r="E12" s="4" t="s">
        <v>61</v>
      </c>
      <c r="F12" s="3"/>
      <c r="G12" s="59" t="s">
        <v>62</v>
      </c>
      <c r="H12" s="59"/>
      <c r="I12" s="59"/>
      <c r="J12" s="3"/>
      <c r="K12" s="59" t="s">
        <v>63</v>
      </c>
      <c r="L12" s="59"/>
      <c r="M12" s="59"/>
      <c r="N12" s="3"/>
      <c r="O12" s="59" t="s">
        <v>54</v>
      </c>
      <c r="P12" s="59"/>
      <c r="Q12" s="59"/>
      <c r="R12" s="3"/>
      <c r="S12" s="59" t="s">
        <v>55</v>
      </c>
      <c r="T12" s="59"/>
      <c r="U12" s="59"/>
      <c r="V12" s="59"/>
      <c r="W12" s="59"/>
      <c r="Y12" s="59" t="s">
        <v>60</v>
      </c>
      <c r="Z12" s="59"/>
      <c r="AA12" s="59"/>
      <c r="AB12" s="59"/>
      <c r="AC12" s="59"/>
      <c r="AD12" s="3"/>
      <c r="AE12" s="59" t="s">
        <v>61</v>
      </c>
      <c r="AF12" s="59"/>
      <c r="AG12" s="59"/>
      <c r="AH12" s="59"/>
      <c r="AI12" s="59"/>
      <c r="AJ12" s="3"/>
      <c r="AK12" s="59" t="s">
        <v>62</v>
      </c>
      <c r="AL12" s="59"/>
      <c r="AM12" s="59"/>
      <c r="AN12" s="3"/>
      <c r="AO12" s="59" t="s">
        <v>63</v>
      </c>
      <c r="AP12" s="59"/>
      <c r="AQ12" s="59"/>
      <c r="AR12" s="3"/>
      <c r="AS12" s="59" t="s">
        <v>54</v>
      </c>
      <c r="AT12" s="59"/>
      <c r="AU12" s="3"/>
      <c r="AV12" s="4" t="s">
        <v>55</v>
      </c>
    </row>
    <row r="13" spans="1:49" ht="14.45" customHeight="1" x14ac:dyDescent="0.2">
      <c r="A13" s="60" t="s">
        <v>64</v>
      </c>
      <c r="B13" s="60"/>
      <c r="C13" s="61"/>
      <c r="D13" s="60"/>
      <c r="E13" s="61"/>
      <c r="F13" s="60"/>
      <c r="G13" s="61"/>
      <c r="H13" s="61"/>
      <c r="I13" s="61"/>
      <c r="J13" s="60"/>
      <c r="K13" s="61"/>
      <c r="L13" s="61"/>
      <c r="M13" s="61"/>
      <c r="N13" s="60"/>
      <c r="O13" s="61"/>
      <c r="P13" s="61"/>
      <c r="Q13" s="61"/>
      <c r="R13" s="60"/>
      <c r="S13" s="61"/>
      <c r="T13" s="61"/>
      <c r="U13" s="61"/>
      <c r="V13" s="61"/>
      <c r="W13" s="61"/>
      <c r="X13" s="60"/>
      <c r="Y13" s="61"/>
      <c r="Z13" s="61"/>
      <c r="AA13" s="61"/>
      <c r="AB13" s="61"/>
      <c r="AC13" s="61"/>
      <c r="AD13" s="60"/>
      <c r="AE13" s="61"/>
      <c r="AF13" s="61"/>
      <c r="AG13" s="61"/>
      <c r="AH13" s="61"/>
      <c r="AI13" s="61"/>
      <c r="AJ13" s="60"/>
      <c r="AK13" s="61"/>
      <c r="AL13" s="61"/>
      <c r="AM13" s="61"/>
      <c r="AN13" s="60"/>
      <c r="AO13" s="61"/>
      <c r="AP13" s="61"/>
      <c r="AQ13" s="61"/>
      <c r="AR13" s="60"/>
      <c r="AS13" s="61"/>
      <c r="AT13" s="61"/>
      <c r="AU13" s="60"/>
      <c r="AV13" s="61"/>
      <c r="AW13" s="60"/>
    </row>
    <row r="14" spans="1:49" ht="14.45" customHeight="1" x14ac:dyDescent="0.2">
      <c r="C14" s="56" t="s">
        <v>7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O14" s="56" t="s">
        <v>9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</row>
    <row r="15" spans="1:49" ht="14.45" customHeight="1" x14ac:dyDescent="0.2">
      <c r="A15" s="2" t="s">
        <v>52</v>
      </c>
      <c r="C15" s="4" t="s">
        <v>61</v>
      </c>
      <c r="D15" s="3"/>
      <c r="E15" s="4" t="s">
        <v>63</v>
      </c>
      <c r="F15" s="3"/>
      <c r="G15" s="59" t="s">
        <v>54</v>
      </c>
      <c r="H15" s="59"/>
      <c r="I15" s="59"/>
      <c r="J15" s="3"/>
      <c r="K15" s="59" t="s">
        <v>55</v>
      </c>
      <c r="L15" s="59"/>
      <c r="M15" s="59"/>
      <c r="O15" s="59" t="s">
        <v>61</v>
      </c>
      <c r="P15" s="59"/>
      <c r="Q15" s="59"/>
      <c r="R15" s="59"/>
      <c r="S15" s="59"/>
      <c r="T15" s="3"/>
      <c r="U15" s="59" t="s">
        <v>63</v>
      </c>
      <c r="V15" s="59"/>
      <c r="W15" s="59"/>
      <c r="X15" s="59"/>
      <c r="Y15" s="59"/>
      <c r="Z15" s="3"/>
      <c r="AA15" s="59" t="s">
        <v>54</v>
      </c>
      <c r="AB15" s="59"/>
      <c r="AC15" s="59"/>
      <c r="AD15" s="59"/>
      <c r="AE15" s="59"/>
      <c r="AF15" s="3"/>
      <c r="AG15" s="59" t="s">
        <v>55</v>
      </c>
      <c r="AH15" s="59"/>
      <c r="AI15" s="59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32"/>
  <sheetViews>
    <sheetView rightToLeft="1" topLeftCell="A3" zoomScale="85" zoomScaleNormal="85" workbookViewId="0">
      <selection activeCell="A9" sqref="A9:A28"/>
    </sheetView>
  </sheetViews>
  <sheetFormatPr defaultRowHeight="18.75" x14ac:dyDescent="0.2"/>
  <cols>
    <col min="1" max="1" width="29.28515625" bestFit="1" customWidth="1"/>
    <col min="2" max="2" width="1.28515625" customWidth="1"/>
    <col min="3" max="3" width="2.5703125" customWidth="1"/>
    <col min="4" max="4" width="10.42578125" customWidth="1"/>
    <col min="5" max="5" width="1.28515625" customWidth="1"/>
    <col min="6" max="6" width="18.85546875" bestFit="1" customWidth="1"/>
    <col min="7" max="7" width="1.28515625" customWidth="1"/>
    <col min="8" max="8" width="19.5703125" bestFit="1" customWidth="1"/>
    <col min="9" max="9" width="1.28515625" customWidth="1"/>
    <col min="10" max="10" width="11.5703125" bestFit="1" customWidth="1"/>
    <col min="11" max="11" width="1.28515625" customWidth="1"/>
    <col min="12" max="12" width="17" bestFit="1" customWidth="1"/>
    <col min="13" max="13" width="1.28515625" customWidth="1"/>
    <col min="14" max="14" width="5.5703125" bestFit="1" customWidth="1"/>
    <col min="15" max="15" width="1.28515625" customWidth="1"/>
    <col min="16" max="16" width="10.28515625" bestFit="1" customWidth="1"/>
    <col min="17" max="17" width="1.28515625" customWidth="1"/>
    <col min="18" max="18" width="12.7109375" bestFit="1" customWidth="1"/>
    <col min="19" max="19" width="1.28515625" customWidth="1"/>
    <col min="20" max="20" width="23.140625" bestFit="1" customWidth="1"/>
    <col min="21" max="21" width="1.28515625" customWidth="1"/>
    <col min="22" max="22" width="18.85546875" bestFit="1" customWidth="1"/>
    <col min="23" max="23" width="1.28515625" customWidth="1"/>
    <col min="24" max="24" width="19.85546875" bestFit="1" customWidth="1"/>
    <col min="25" max="25" width="1.28515625" customWidth="1"/>
    <col min="26" max="26" width="19.140625" bestFit="1" customWidth="1"/>
    <col min="27" max="27" width="17.7109375" customWidth="1"/>
    <col min="28" max="28" width="27.28515625" bestFit="1" customWidth="1"/>
    <col min="29" max="29" width="18.85546875" style="21" bestFit="1" customWidth="1"/>
    <col min="30" max="30" width="20" style="21" bestFit="1" customWidth="1"/>
    <col min="31" max="31" width="12.5703125" style="21" customWidth="1"/>
  </cols>
  <sheetData>
    <row r="1" spans="1:26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4.45" customHeight="1" x14ac:dyDescent="0.2"/>
    <row r="5" spans="1:26" ht="14.45" customHeight="1" x14ac:dyDescent="0.2">
      <c r="A5" s="1" t="s">
        <v>65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6" ht="14.45" customHeight="1" x14ac:dyDescent="0.2">
      <c r="D6" s="56" t="s">
        <v>7</v>
      </c>
      <c r="E6" s="56"/>
      <c r="F6" s="56"/>
      <c r="G6" s="56"/>
      <c r="H6" s="56"/>
      <c r="J6" s="56" t="s">
        <v>8</v>
      </c>
      <c r="K6" s="56"/>
      <c r="L6" s="56"/>
      <c r="M6" s="56"/>
      <c r="N6" s="56"/>
      <c r="O6" s="56"/>
      <c r="P6" s="56"/>
      <c r="R6" s="56" t="s">
        <v>9</v>
      </c>
      <c r="S6" s="56"/>
      <c r="T6" s="56"/>
      <c r="U6" s="56"/>
      <c r="V6" s="56"/>
      <c r="W6" s="56"/>
      <c r="X6" s="56"/>
      <c r="Y6" s="56"/>
      <c r="Z6" s="56"/>
    </row>
    <row r="7" spans="1:26" ht="14.45" customHeight="1" x14ac:dyDescent="0.2">
      <c r="D7" s="3"/>
      <c r="E7" s="3"/>
      <c r="F7" s="3"/>
      <c r="G7" s="3"/>
      <c r="H7" s="3"/>
      <c r="J7" s="59" t="s">
        <v>66</v>
      </c>
      <c r="K7" s="59"/>
      <c r="L7" s="59"/>
      <c r="M7" s="3"/>
      <c r="N7" s="59" t="s">
        <v>67</v>
      </c>
      <c r="O7" s="59"/>
      <c r="P7" s="59"/>
      <c r="R7" s="3"/>
      <c r="S7" s="3"/>
      <c r="T7" s="3"/>
      <c r="U7" s="3"/>
      <c r="V7" s="3"/>
      <c r="W7" s="3"/>
      <c r="X7" s="3"/>
      <c r="Y7" s="3"/>
      <c r="Z7" s="3"/>
    </row>
    <row r="8" spans="1:26" ht="14.45" customHeight="1" x14ac:dyDescent="0.2">
      <c r="A8" s="25" t="s">
        <v>68</v>
      </c>
      <c r="C8" s="56" t="s">
        <v>69</v>
      </c>
      <c r="D8" s="56"/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70</v>
      </c>
      <c r="V8" s="2" t="s">
        <v>14</v>
      </c>
      <c r="X8" s="2" t="s">
        <v>15</v>
      </c>
      <c r="Z8" s="2" t="s">
        <v>18</v>
      </c>
    </row>
    <row r="9" spans="1:26" ht="21.75" customHeight="1" x14ac:dyDescent="0.2">
      <c r="A9" s="26" t="s">
        <v>71</v>
      </c>
      <c r="C9" s="58">
        <v>12370000</v>
      </c>
      <c r="D9" s="58"/>
      <c r="F9" s="6">
        <v>140718444264</v>
      </c>
      <c r="H9" s="6">
        <v>254945700000</v>
      </c>
      <c r="J9" s="6">
        <v>0</v>
      </c>
      <c r="L9" s="6">
        <v>0</v>
      </c>
      <c r="N9" s="6">
        <v>0</v>
      </c>
      <c r="P9" s="6">
        <v>0</v>
      </c>
      <c r="R9" s="6">
        <v>12370000</v>
      </c>
      <c r="T9" s="6">
        <v>20000</v>
      </c>
      <c r="V9" s="6">
        <v>140718444264</v>
      </c>
      <c r="X9" s="6">
        <f>T9*R9</f>
        <v>247400000000</v>
      </c>
      <c r="Z9" s="7">
        <v>0.04</v>
      </c>
    </row>
    <row r="10" spans="1:26" ht="21.75" customHeight="1" x14ac:dyDescent="0.2">
      <c r="A10" s="20" t="s">
        <v>72</v>
      </c>
      <c r="C10" s="52">
        <v>8290000</v>
      </c>
      <c r="D10" s="52"/>
      <c r="F10" s="9">
        <v>1040855790119</v>
      </c>
      <c r="H10" s="9">
        <v>1390150100000</v>
      </c>
      <c r="J10" s="9">
        <v>0</v>
      </c>
      <c r="L10" s="9">
        <v>0</v>
      </c>
      <c r="N10" s="9">
        <v>0</v>
      </c>
      <c r="P10" s="9">
        <v>0</v>
      </c>
      <c r="R10" s="9">
        <v>8290000</v>
      </c>
      <c r="T10" s="9">
        <v>164443</v>
      </c>
      <c r="V10" s="9">
        <v>1040855790119</v>
      </c>
      <c r="X10" s="9">
        <f t="shared" ref="X10:X28" si="0">T10*R10</f>
        <v>1363232470000</v>
      </c>
      <c r="Z10" s="10">
        <v>0.21</v>
      </c>
    </row>
    <row r="11" spans="1:26" ht="21.75" customHeight="1" x14ac:dyDescent="0.2">
      <c r="A11" s="20" t="s">
        <v>73</v>
      </c>
      <c r="C11" s="52">
        <v>2000000</v>
      </c>
      <c r="D11" s="52"/>
      <c r="F11" s="9">
        <v>20044900000</v>
      </c>
      <c r="H11" s="9">
        <v>18220000000</v>
      </c>
      <c r="J11" s="9">
        <v>0</v>
      </c>
      <c r="L11" s="9">
        <v>0</v>
      </c>
      <c r="N11" s="9">
        <v>0</v>
      </c>
      <c r="P11" s="9">
        <v>0</v>
      </c>
      <c r="R11" s="9">
        <v>2000000</v>
      </c>
      <c r="T11" s="9">
        <v>8719</v>
      </c>
      <c r="V11" s="9">
        <v>20044900000</v>
      </c>
      <c r="X11" s="9">
        <f t="shared" si="0"/>
        <v>17438000000</v>
      </c>
      <c r="Z11" s="10">
        <v>0</v>
      </c>
    </row>
    <row r="12" spans="1:26" ht="21.75" customHeight="1" x14ac:dyDescent="0.2">
      <c r="A12" s="20" t="s">
        <v>74</v>
      </c>
      <c r="C12" s="52">
        <v>11064000</v>
      </c>
      <c r="D12" s="52"/>
      <c r="F12" s="9">
        <v>282426816571</v>
      </c>
      <c r="H12" s="9">
        <v>279476640000</v>
      </c>
      <c r="J12" s="9">
        <v>0</v>
      </c>
      <c r="L12" s="9">
        <v>0</v>
      </c>
      <c r="N12" s="9">
        <v>0</v>
      </c>
      <c r="P12" s="9">
        <v>0</v>
      </c>
      <c r="R12" s="9">
        <v>11064000</v>
      </c>
      <c r="T12" s="9">
        <v>24395</v>
      </c>
      <c r="V12" s="9">
        <v>282426816571</v>
      </c>
      <c r="X12" s="9">
        <f t="shared" si="0"/>
        <v>269906280000</v>
      </c>
      <c r="Z12" s="10">
        <v>0.04</v>
      </c>
    </row>
    <row r="13" spans="1:26" ht="21.75" customHeight="1" x14ac:dyDescent="0.2">
      <c r="A13" s="20" t="s">
        <v>75</v>
      </c>
      <c r="C13" s="52">
        <v>70650000</v>
      </c>
      <c r="D13" s="52"/>
      <c r="F13" s="9">
        <v>801872901367</v>
      </c>
      <c r="H13" s="9">
        <v>711445500000</v>
      </c>
      <c r="J13" s="9">
        <v>0</v>
      </c>
      <c r="L13" s="9">
        <v>0</v>
      </c>
      <c r="N13" s="9">
        <v>0</v>
      </c>
      <c r="P13" s="9">
        <v>0</v>
      </c>
      <c r="R13" s="9">
        <v>70650000</v>
      </c>
      <c r="T13" s="9">
        <v>9885</v>
      </c>
      <c r="V13" s="9">
        <v>801872901367</v>
      </c>
      <c r="X13" s="9">
        <f t="shared" si="0"/>
        <v>698375250000</v>
      </c>
      <c r="Z13" s="10">
        <v>0.11</v>
      </c>
    </row>
    <row r="14" spans="1:26" ht="21.75" customHeight="1" x14ac:dyDescent="0.2">
      <c r="A14" s="20" t="s">
        <v>76</v>
      </c>
      <c r="C14" s="52">
        <v>2000000</v>
      </c>
      <c r="D14" s="52"/>
      <c r="F14" s="9">
        <v>20023200000</v>
      </c>
      <c r="H14" s="9">
        <v>20294000000</v>
      </c>
      <c r="J14" s="9">
        <v>0</v>
      </c>
      <c r="L14" s="9">
        <v>0</v>
      </c>
      <c r="N14" s="9">
        <v>0</v>
      </c>
      <c r="P14" s="9">
        <v>0</v>
      </c>
      <c r="R14" s="9">
        <v>2000000</v>
      </c>
      <c r="T14" s="9">
        <v>9962</v>
      </c>
      <c r="V14" s="9">
        <v>20023200000</v>
      </c>
      <c r="X14" s="9">
        <f t="shared" si="0"/>
        <v>19924000000</v>
      </c>
      <c r="Z14" s="10">
        <v>0</v>
      </c>
    </row>
    <row r="15" spans="1:26" ht="21.75" customHeight="1" x14ac:dyDescent="0.2">
      <c r="A15" s="20" t="s">
        <v>77</v>
      </c>
      <c r="C15" s="52">
        <v>2000000</v>
      </c>
      <c r="D15" s="52"/>
      <c r="F15" s="9">
        <v>20000000000</v>
      </c>
      <c r="H15" s="9">
        <v>20000000000</v>
      </c>
      <c r="J15" s="9">
        <v>0</v>
      </c>
      <c r="L15" s="9">
        <v>0</v>
      </c>
      <c r="N15" s="9">
        <v>0</v>
      </c>
      <c r="P15" s="9">
        <v>0</v>
      </c>
      <c r="R15" s="9">
        <v>2000000</v>
      </c>
      <c r="T15" s="9">
        <v>10000</v>
      </c>
      <c r="V15" s="9">
        <v>20000000000</v>
      </c>
      <c r="X15" s="9">
        <f t="shared" si="0"/>
        <v>20000000000</v>
      </c>
      <c r="Z15" s="10">
        <v>0</v>
      </c>
    </row>
    <row r="16" spans="1:26" ht="21.75" customHeight="1" x14ac:dyDescent="0.2">
      <c r="A16" s="20" t="s">
        <v>78</v>
      </c>
      <c r="C16" s="52">
        <v>9000000</v>
      </c>
      <c r="D16" s="52"/>
      <c r="F16" s="9">
        <v>90000000000</v>
      </c>
      <c r="H16" s="9">
        <v>76392000000</v>
      </c>
      <c r="J16" s="9">
        <v>0</v>
      </c>
      <c r="L16" s="9">
        <v>0</v>
      </c>
      <c r="N16" s="9">
        <v>0</v>
      </c>
      <c r="P16" s="9">
        <v>0</v>
      </c>
      <c r="R16" s="9">
        <v>9000000</v>
      </c>
      <c r="T16" s="9">
        <v>8398</v>
      </c>
      <c r="V16" s="9">
        <v>90000000000</v>
      </c>
      <c r="X16" s="9">
        <f t="shared" si="0"/>
        <v>75582000000</v>
      </c>
      <c r="Z16" s="10">
        <v>0.01</v>
      </c>
    </row>
    <row r="17" spans="1:26" ht="21.75" customHeight="1" x14ac:dyDescent="0.2">
      <c r="A17" s="20" t="s">
        <v>79</v>
      </c>
      <c r="C17" s="52">
        <v>16500000</v>
      </c>
      <c r="D17" s="52"/>
      <c r="F17" s="9">
        <v>299645928013</v>
      </c>
      <c r="H17" s="9">
        <v>436342500000</v>
      </c>
      <c r="J17" s="9">
        <v>0</v>
      </c>
      <c r="L17" s="9">
        <v>0</v>
      </c>
      <c r="N17" s="9">
        <v>0</v>
      </c>
      <c r="P17" s="9">
        <v>0</v>
      </c>
      <c r="R17" s="9">
        <v>16500000</v>
      </c>
      <c r="T17" s="9">
        <v>25249</v>
      </c>
      <c r="V17" s="9">
        <v>299645928013</v>
      </c>
      <c r="X17" s="9">
        <f t="shared" si="0"/>
        <v>416608500000</v>
      </c>
      <c r="Z17" s="10">
        <v>0.06</v>
      </c>
    </row>
    <row r="18" spans="1:26" ht="21.75" customHeight="1" x14ac:dyDescent="0.2">
      <c r="A18" s="20" t="s">
        <v>80</v>
      </c>
      <c r="C18" s="52">
        <v>38116487</v>
      </c>
      <c r="D18" s="52"/>
      <c r="F18" s="9">
        <v>1393320505415</v>
      </c>
      <c r="H18" s="9">
        <v>6144492053861</v>
      </c>
      <c r="J18" s="9">
        <v>3530614</v>
      </c>
      <c r="L18" s="9">
        <v>478037832190</v>
      </c>
      <c r="N18" s="9">
        <v>0</v>
      </c>
      <c r="P18" s="9">
        <v>0</v>
      </c>
      <c r="R18" s="9">
        <v>41647101</v>
      </c>
      <c r="T18" s="9">
        <v>152126</v>
      </c>
      <c r="V18" s="9">
        <v>1870785380874</v>
      </c>
      <c r="X18" s="9">
        <f t="shared" si="0"/>
        <v>6335606886726</v>
      </c>
      <c r="Z18" s="10">
        <v>0.98</v>
      </c>
    </row>
    <row r="19" spans="1:26" ht="21.75" customHeight="1" x14ac:dyDescent="0.2">
      <c r="A19" s="20" t="s">
        <v>81</v>
      </c>
      <c r="C19" s="52">
        <v>10000000</v>
      </c>
      <c r="D19" s="52"/>
      <c r="F19" s="9">
        <v>100000000000</v>
      </c>
      <c r="H19" s="9">
        <v>100130000000</v>
      </c>
      <c r="J19" s="9">
        <v>0</v>
      </c>
      <c r="L19" s="9">
        <v>0</v>
      </c>
      <c r="N19" s="9">
        <v>0</v>
      </c>
      <c r="P19" s="9">
        <v>0</v>
      </c>
      <c r="R19" s="9">
        <v>10000000</v>
      </c>
      <c r="T19" s="9">
        <v>9783</v>
      </c>
      <c r="V19" s="9">
        <v>100000000000</v>
      </c>
      <c r="X19" s="9">
        <f t="shared" si="0"/>
        <v>97830000000</v>
      </c>
      <c r="Z19" s="10">
        <v>0.02</v>
      </c>
    </row>
    <row r="20" spans="1:26" ht="21.75" customHeight="1" x14ac:dyDescent="0.2">
      <c r="A20" s="20" t="s">
        <v>82</v>
      </c>
      <c r="C20" s="52">
        <v>3000000</v>
      </c>
      <c r="D20" s="52"/>
      <c r="F20" s="9">
        <v>30067350000</v>
      </c>
      <c r="H20" s="9">
        <v>26679000000</v>
      </c>
      <c r="J20" s="9">
        <v>0</v>
      </c>
      <c r="L20" s="9">
        <v>0</v>
      </c>
      <c r="N20" s="9">
        <v>0</v>
      </c>
      <c r="P20" s="9">
        <v>0</v>
      </c>
      <c r="R20" s="9">
        <v>3000000</v>
      </c>
      <c r="T20" s="9">
        <v>8199</v>
      </c>
      <c r="V20" s="9">
        <v>30067350000</v>
      </c>
      <c r="X20" s="9">
        <f t="shared" si="0"/>
        <v>24597000000</v>
      </c>
      <c r="Z20" s="10">
        <v>0</v>
      </c>
    </row>
    <row r="21" spans="1:26" ht="21.75" customHeight="1" x14ac:dyDescent="0.2">
      <c r="A21" s="20" t="s">
        <v>83</v>
      </c>
      <c r="C21" s="52">
        <v>2000000</v>
      </c>
      <c r="D21" s="52"/>
      <c r="F21" s="9">
        <v>20000000000</v>
      </c>
      <c r="H21" s="9">
        <v>20000000000</v>
      </c>
      <c r="J21" s="9">
        <v>0</v>
      </c>
      <c r="L21" s="9">
        <v>0</v>
      </c>
      <c r="N21" s="9">
        <v>0</v>
      </c>
      <c r="P21" s="9">
        <v>0</v>
      </c>
      <c r="R21" s="9">
        <v>2000000</v>
      </c>
      <c r="T21" s="9">
        <v>10000</v>
      </c>
      <c r="V21" s="9">
        <v>20000000000</v>
      </c>
      <c r="X21" s="9">
        <f t="shared" si="0"/>
        <v>20000000000</v>
      </c>
      <c r="Z21" s="10">
        <v>0</v>
      </c>
    </row>
    <row r="22" spans="1:26" ht="21.75" customHeight="1" x14ac:dyDescent="0.2">
      <c r="A22" s="20" t="s">
        <v>84</v>
      </c>
      <c r="C22" s="52">
        <v>3970000</v>
      </c>
      <c r="D22" s="52"/>
      <c r="F22" s="9">
        <v>40140468992</v>
      </c>
      <c r="H22" s="9">
        <v>57803200000</v>
      </c>
      <c r="J22" s="9">
        <v>0</v>
      </c>
      <c r="L22" s="9">
        <v>0</v>
      </c>
      <c r="N22" s="9">
        <v>0</v>
      </c>
      <c r="P22" s="9">
        <v>0</v>
      </c>
      <c r="R22" s="9">
        <v>3970000</v>
      </c>
      <c r="T22" s="9">
        <v>14456</v>
      </c>
      <c r="V22" s="9">
        <v>40140468992</v>
      </c>
      <c r="X22" s="9">
        <f t="shared" si="0"/>
        <v>57390320000</v>
      </c>
      <c r="Z22" s="10">
        <v>0.01</v>
      </c>
    </row>
    <row r="23" spans="1:26" ht="21.75" customHeight="1" x14ac:dyDescent="0.2">
      <c r="A23" s="20" t="s">
        <v>85</v>
      </c>
      <c r="C23" s="52">
        <v>2000000</v>
      </c>
      <c r="D23" s="52"/>
      <c r="F23" s="9">
        <v>20044900000</v>
      </c>
      <c r="H23" s="9">
        <v>19282000000</v>
      </c>
      <c r="J23" s="9">
        <v>0</v>
      </c>
      <c r="L23" s="9">
        <v>0</v>
      </c>
      <c r="N23" s="9">
        <v>0</v>
      </c>
      <c r="P23" s="9">
        <v>0</v>
      </c>
      <c r="R23" s="9">
        <v>2000000</v>
      </c>
      <c r="T23" s="9">
        <v>9147</v>
      </c>
      <c r="V23" s="9">
        <v>20044900000</v>
      </c>
      <c r="X23" s="9">
        <f t="shared" si="0"/>
        <v>18294000000</v>
      </c>
      <c r="Z23" s="10">
        <v>0</v>
      </c>
    </row>
    <row r="24" spans="1:26" ht="21.75" customHeight="1" x14ac:dyDescent="0.2">
      <c r="A24" s="20" t="s">
        <v>86</v>
      </c>
      <c r="C24" s="52">
        <v>2000000</v>
      </c>
      <c r="D24" s="52"/>
      <c r="F24" s="9">
        <v>20000000000</v>
      </c>
      <c r="H24" s="9">
        <v>20000000000</v>
      </c>
      <c r="J24" s="9">
        <v>0</v>
      </c>
      <c r="L24" s="9">
        <v>0</v>
      </c>
      <c r="N24" s="9">
        <v>0</v>
      </c>
      <c r="P24" s="9">
        <v>0</v>
      </c>
      <c r="R24" s="9">
        <v>2000000</v>
      </c>
      <c r="T24" s="9">
        <v>9339</v>
      </c>
      <c r="V24" s="9">
        <v>20000000000</v>
      </c>
      <c r="X24" s="9">
        <f t="shared" si="0"/>
        <v>18678000000</v>
      </c>
      <c r="Z24" s="10">
        <v>0</v>
      </c>
    </row>
    <row r="25" spans="1:26" ht="21.75" customHeight="1" x14ac:dyDescent="0.2">
      <c r="A25" s="20" t="s">
        <v>87</v>
      </c>
      <c r="C25" s="52">
        <v>176033</v>
      </c>
      <c r="D25" s="52"/>
      <c r="F25" s="9">
        <v>16071869289</v>
      </c>
      <c r="H25" s="9">
        <v>24471051462</v>
      </c>
      <c r="J25" s="9">
        <v>0</v>
      </c>
      <c r="L25" s="9">
        <v>0</v>
      </c>
      <c r="N25" s="9">
        <v>0</v>
      </c>
      <c r="P25" s="9">
        <v>0</v>
      </c>
      <c r="R25" s="9">
        <v>176033</v>
      </c>
      <c r="T25" s="9">
        <v>139999</v>
      </c>
      <c r="V25" s="9">
        <v>16071869289</v>
      </c>
      <c r="X25" s="9">
        <f t="shared" si="0"/>
        <v>24644443967</v>
      </c>
      <c r="Z25" s="10">
        <v>0</v>
      </c>
    </row>
    <row r="26" spans="1:26" ht="21.75" customHeight="1" x14ac:dyDescent="0.2">
      <c r="A26" s="20" t="s">
        <v>88</v>
      </c>
      <c r="C26" s="52">
        <v>500000</v>
      </c>
      <c r="D26" s="52"/>
      <c r="F26" s="9">
        <v>191269360000</v>
      </c>
      <c r="H26" s="9">
        <v>637159500000</v>
      </c>
      <c r="J26" s="9">
        <v>0</v>
      </c>
      <c r="L26" s="9">
        <v>0</v>
      </c>
      <c r="N26" s="9">
        <v>0</v>
      </c>
      <c r="P26" s="9">
        <v>0</v>
      </c>
      <c r="R26" s="9">
        <v>500000</v>
      </c>
      <c r="T26" s="9">
        <v>1244069</v>
      </c>
      <c r="V26" s="9">
        <v>191269360000</v>
      </c>
      <c r="X26" s="9">
        <f t="shared" si="0"/>
        <v>622034500000</v>
      </c>
      <c r="Z26" s="10">
        <v>0.1</v>
      </c>
    </row>
    <row r="27" spans="1:26" ht="21.75" customHeight="1" x14ac:dyDescent="0.2">
      <c r="A27" s="20" t="s">
        <v>89</v>
      </c>
      <c r="C27" s="52">
        <v>13608615</v>
      </c>
      <c r="D27" s="52"/>
      <c r="F27" s="9">
        <v>4159606328153</v>
      </c>
      <c r="H27" s="9">
        <v>4135522012350</v>
      </c>
      <c r="J27" s="9">
        <v>0</v>
      </c>
      <c r="L27" s="9">
        <v>0</v>
      </c>
      <c r="N27" s="9">
        <v>0</v>
      </c>
      <c r="P27" s="9">
        <v>0</v>
      </c>
      <c r="R27" s="9">
        <v>13608615</v>
      </c>
      <c r="T27" s="9">
        <v>288534</v>
      </c>
      <c r="V27" s="9">
        <v>4159606328153</v>
      </c>
      <c r="X27" s="9">
        <f t="shared" si="0"/>
        <v>3926548120410</v>
      </c>
      <c r="Z27" s="10">
        <v>0.61</v>
      </c>
    </row>
    <row r="28" spans="1:26" ht="21.75" customHeight="1" x14ac:dyDescent="0.2">
      <c r="A28" s="22" t="s">
        <v>90</v>
      </c>
      <c r="C28" s="63">
        <v>0</v>
      </c>
      <c r="D28" s="63"/>
      <c r="F28" s="13">
        <v>0</v>
      </c>
      <c r="H28" s="13">
        <v>0</v>
      </c>
      <c r="J28" s="13">
        <v>20000000</v>
      </c>
      <c r="L28" s="13">
        <v>200449000000</v>
      </c>
      <c r="N28" s="13">
        <v>0</v>
      </c>
      <c r="P28" s="13">
        <v>0</v>
      </c>
      <c r="R28" s="13">
        <v>20000000</v>
      </c>
      <c r="T28" s="13">
        <v>10000</v>
      </c>
      <c r="V28" s="13">
        <v>200000000000</v>
      </c>
      <c r="X28" s="13">
        <f t="shared" si="0"/>
        <v>200000000000</v>
      </c>
      <c r="Z28" s="14">
        <v>0.03</v>
      </c>
    </row>
    <row r="29" spans="1:26" ht="21.75" customHeight="1" x14ac:dyDescent="0.2">
      <c r="A29" s="24" t="s">
        <v>50</v>
      </c>
      <c r="C29" s="64">
        <v>209245135</v>
      </c>
      <c r="D29" s="64"/>
      <c r="F29" s="16">
        <v>8706108762183</v>
      </c>
      <c r="H29" s="16">
        <v>14369704720694.199</v>
      </c>
      <c r="J29" s="16">
        <v>23530614</v>
      </c>
      <c r="L29" s="16">
        <v>678486832190</v>
      </c>
      <c r="N29" s="16">
        <v>0</v>
      </c>
      <c r="P29" s="16">
        <v>0</v>
      </c>
      <c r="R29" s="16">
        <v>232775749</v>
      </c>
      <c r="T29" s="16"/>
      <c r="V29" s="16">
        <v>9383573637642</v>
      </c>
      <c r="X29" s="16">
        <f>SUM(X9:X28)</f>
        <v>14474089771103</v>
      </c>
      <c r="Z29" s="17">
        <v>2.2200000000000002</v>
      </c>
    </row>
    <row r="32" spans="1:26" x14ac:dyDescent="0.2">
      <c r="X32" s="30"/>
    </row>
  </sheetData>
  <sortState xmlns:xlrd2="http://schemas.microsoft.com/office/spreadsheetml/2017/richdata2" ref="AB9:AD28">
    <sortCondition ref="AC9:AC28"/>
  </sortState>
  <mergeCells count="31">
    <mergeCell ref="A1:Z1"/>
    <mergeCell ref="A2:Z2"/>
    <mergeCell ref="A3:Z3"/>
    <mergeCell ref="B5:Z5"/>
    <mergeCell ref="D6:H6"/>
    <mergeCell ref="J6:P6"/>
    <mergeCell ref="R6:Z6"/>
    <mergeCell ref="C10:D10"/>
    <mergeCell ref="C11:D11"/>
    <mergeCell ref="C12:D12"/>
    <mergeCell ref="J7:L7"/>
    <mergeCell ref="N7:P7"/>
    <mergeCell ref="C8:D8"/>
    <mergeCell ref="C9:D9"/>
    <mergeCell ref="C16:D16"/>
    <mergeCell ref="C17:D17"/>
    <mergeCell ref="C18:D18"/>
    <mergeCell ref="C13:D13"/>
    <mergeCell ref="C14:D14"/>
    <mergeCell ref="C15:D15"/>
    <mergeCell ref="C22:D22"/>
    <mergeCell ref="C23:D23"/>
    <mergeCell ref="C24:D24"/>
    <mergeCell ref="C19:D19"/>
    <mergeCell ref="C20:D20"/>
    <mergeCell ref="C21:D21"/>
    <mergeCell ref="C28:D28"/>
    <mergeCell ref="C29:D29"/>
    <mergeCell ref="C25:D25"/>
    <mergeCell ref="C26:D26"/>
    <mergeCell ref="C27:D2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P95"/>
  <sheetViews>
    <sheetView rightToLeft="1" zoomScale="85" zoomScaleNormal="85" workbookViewId="0">
      <selection activeCell="AF25" sqref="A24:AF25"/>
    </sheetView>
  </sheetViews>
  <sheetFormatPr defaultRowHeight="18.75" x14ac:dyDescent="0.2"/>
  <cols>
    <col min="1" max="1" width="5.140625" customWidth="1"/>
    <col min="2" max="2" width="28.5703125" customWidth="1"/>
    <col min="3" max="3" width="1.28515625" customWidth="1"/>
    <col min="4" max="4" width="17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2.5703125" bestFit="1" customWidth="1"/>
    <col min="17" max="17" width="1.28515625" customWidth="1"/>
    <col min="18" max="18" width="20.42578125" bestFit="1" customWidth="1"/>
    <col min="19" max="19" width="1.28515625" customWidth="1"/>
    <col min="20" max="20" width="21.140625" bestFit="1" customWidth="1"/>
    <col min="21" max="21" width="1.28515625" customWidth="1"/>
    <col min="22" max="22" width="11.5703125" bestFit="1" customWidth="1"/>
    <col min="23" max="23" width="1.28515625" customWidth="1"/>
    <col min="24" max="24" width="20" bestFit="1" customWidth="1"/>
    <col min="25" max="25" width="1.28515625" customWidth="1"/>
    <col min="26" max="26" width="11.5703125" bestFit="1" customWidth="1"/>
    <col min="27" max="27" width="1.28515625" customWidth="1"/>
    <col min="28" max="28" width="20" bestFit="1" customWidth="1"/>
    <col min="29" max="29" width="1.28515625" customWidth="1"/>
    <col min="30" max="30" width="12.7109375" bestFit="1" customWidth="1"/>
    <col min="31" max="31" width="1.28515625" customWidth="1"/>
    <col min="32" max="32" width="16.42578125" bestFit="1" customWidth="1"/>
    <col min="33" max="33" width="1.28515625" customWidth="1"/>
    <col min="34" max="34" width="20.28515625" bestFit="1" customWidth="1"/>
    <col min="35" max="35" width="1.28515625" customWidth="1"/>
    <col min="36" max="36" width="21" bestFit="1" customWidth="1"/>
    <col min="37" max="37" width="1.28515625" customWidth="1"/>
    <col min="38" max="38" width="18.28515625" customWidth="1"/>
    <col min="39" max="39" width="0.28515625" customWidth="1"/>
    <col min="40" max="40" width="9.42578125" customWidth="1"/>
    <col min="41" max="41" width="33.42578125" bestFit="1" customWidth="1"/>
    <col min="42" max="42" width="20.28515625" style="21" customWidth="1"/>
  </cols>
  <sheetData>
    <row r="1" spans="1:41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</row>
    <row r="2" spans="1:41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1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4" spans="1:41" ht="14.45" customHeight="1" x14ac:dyDescent="0.2"/>
    <row r="5" spans="1:41" ht="14.45" customHeight="1" x14ac:dyDescent="0.2">
      <c r="A5" s="1" t="s">
        <v>91</v>
      </c>
      <c r="B5" s="60" t="s">
        <v>92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41" ht="14.45" customHeight="1" x14ac:dyDescent="0.2">
      <c r="A6" s="56" t="s">
        <v>93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 t="s">
        <v>7</v>
      </c>
      <c r="Q6" s="56"/>
      <c r="R6" s="56"/>
      <c r="S6" s="56"/>
      <c r="T6" s="56"/>
      <c r="V6" s="56" t="s">
        <v>8</v>
      </c>
      <c r="W6" s="56"/>
      <c r="X6" s="56"/>
      <c r="Y6" s="56"/>
      <c r="Z6" s="56"/>
      <c r="AA6" s="56"/>
      <c r="AB6" s="56"/>
      <c r="AD6" s="56" t="s">
        <v>9</v>
      </c>
      <c r="AE6" s="56"/>
      <c r="AF6" s="56"/>
      <c r="AG6" s="56"/>
      <c r="AH6" s="56"/>
      <c r="AI6" s="56"/>
      <c r="AJ6" s="56"/>
      <c r="AK6" s="56"/>
      <c r="AL6" s="56"/>
    </row>
    <row r="7" spans="1:41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9" t="s">
        <v>10</v>
      </c>
      <c r="W7" s="59"/>
      <c r="X7" s="59"/>
      <c r="Y7" s="3"/>
      <c r="Z7" s="59" t="s">
        <v>11</v>
      </c>
      <c r="AA7" s="59"/>
      <c r="AB7" s="59"/>
      <c r="AD7" s="3"/>
      <c r="AE7" s="3"/>
      <c r="AF7" s="3"/>
      <c r="AG7" s="3"/>
      <c r="AH7" s="3"/>
      <c r="AI7" s="3"/>
      <c r="AJ7" s="3"/>
      <c r="AK7" s="3"/>
      <c r="AL7" s="3"/>
    </row>
    <row r="8" spans="1:41" ht="14.45" customHeight="1" x14ac:dyDescent="0.2">
      <c r="A8" s="56" t="s">
        <v>94</v>
      </c>
      <c r="B8" s="56"/>
      <c r="D8" s="2" t="s">
        <v>95</v>
      </c>
      <c r="F8" s="2" t="s">
        <v>96</v>
      </c>
      <c r="H8" s="2" t="s">
        <v>97</v>
      </c>
      <c r="J8" s="2" t="s">
        <v>98</v>
      </c>
      <c r="L8" s="2" t="s">
        <v>99</v>
      </c>
      <c r="N8" s="2" t="s">
        <v>56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1" ht="21.75" customHeight="1" x14ac:dyDescent="0.2">
      <c r="A9" s="57" t="s">
        <v>100</v>
      </c>
      <c r="B9" s="57"/>
      <c r="D9" s="5" t="s">
        <v>101</v>
      </c>
      <c r="F9" s="5" t="s">
        <v>101</v>
      </c>
      <c r="H9" s="5" t="s">
        <v>102</v>
      </c>
      <c r="J9" s="5" t="s">
        <v>103</v>
      </c>
      <c r="L9" s="7">
        <v>0</v>
      </c>
      <c r="N9" s="7">
        <v>0</v>
      </c>
      <c r="P9" s="6">
        <v>436293</v>
      </c>
      <c r="R9" s="6">
        <v>2969759192400</v>
      </c>
      <c r="T9" s="6">
        <v>3580095141909</v>
      </c>
      <c r="V9" s="6">
        <v>0</v>
      </c>
      <c r="X9" s="6">
        <v>0</v>
      </c>
      <c r="Z9" s="6">
        <v>10</v>
      </c>
      <c r="AB9" s="6">
        <v>83169959</v>
      </c>
      <c r="AD9" s="6">
        <v>436283</v>
      </c>
      <c r="AF9" s="6">
        <v>8347680</v>
      </c>
      <c r="AH9" s="6">
        <v>2969691124400</v>
      </c>
      <c r="AJ9" s="6">
        <v>3641950873440</v>
      </c>
      <c r="AL9" s="7">
        <v>0.56000000000000005</v>
      </c>
      <c r="AO9" s="30"/>
    </row>
    <row r="10" spans="1:41" ht="21.75" customHeight="1" x14ac:dyDescent="0.2">
      <c r="A10" s="51" t="s">
        <v>104</v>
      </c>
      <c r="B10" s="51"/>
      <c r="D10" s="8" t="s">
        <v>101</v>
      </c>
      <c r="F10" s="8" t="s">
        <v>101</v>
      </c>
      <c r="H10" s="8" t="s">
        <v>102</v>
      </c>
      <c r="J10" s="8" t="s">
        <v>105</v>
      </c>
      <c r="L10" s="10">
        <v>0</v>
      </c>
      <c r="N10" s="10">
        <v>0</v>
      </c>
      <c r="P10" s="9">
        <v>519700</v>
      </c>
      <c r="R10" s="9">
        <v>1583635037000</v>
      </c>
      <c r="T10" s="9">
        <v>1913779139300</v>
      </c>
      <c r="V10" s="9">
        <v>0</v>
      </c>
      <c r="X10" s="9">
        <v>0</v>
      </c>
      <c r="Z10" s="9">
        <v>100</v>
      </c>
      <c r="AB10" s="9">
        <v>376012695</v>
      </c>
      <c r="AD10" s="9">
        <v>519600</v>
      </c>
      <c r="AF10" s="9">
        <v>3746816</v>
      </c>
      <c r="AH10" s="9">
        <v>1583330316000</v>
      </c>
      <c r="AJ10" s="9">
        <v>1946845593600</v>
      </c>
      <c r="AL10" s="10">
        <v>0.3</v>
      </c>
      <c r="AO10" s="30"/>
    </row>
    <row r="11" spans="1:41" ht="21.75" customHeight="1" x14ac:dyDescent="0.2">
      <c r="A11" s="51" t="s">
        <v>106</v>
      </c>
      <c r="B11" s="51"/>
      <c r="D11" s="8" t="s">
        <v>101</v>
      </c>
      <c r="F11" s="8" t="s">
        <v>101</v>
      </c>
      <c r="H11" s="8" t="s">
        <v>107</v>
      </c>
      <c r="J11" s="8" t="s">
        <v>108</v>
      </c>
      <c r="L11" s="10">
        <v>43.97</v>
      </c>
      <c r="N11" s="10">
        <v>43.97</v>
      </c>
      <c r="P11" s="9">
        <v>3809700</v>
      </c>
      <c r="R11" s="9">
        <v>17930337167037</v>
      </c>
      <c r="T11" s="9">
        <v>19193508611100</v>
      </c>
      <c r="V11" s="9">
        <v>0</v>
      </c>
      <c r="X11" s="9">
        <v>0</v>
      </c>
      <c r="Z11" s="9">
        <v>0</v>
      </c>
      <c r="AB11" s="9">
        <v>0</v>
      </c>
      <c r="AD11" s="9">
        <v>3809700</v>
      </c>
      <c r="AF11" s="9">
        <v>5128180</v>
      </c>
      <c r="AH11" s="9">
        <v>17930337167037</v>
      </c>
      <c r="AJ11" s="9">
        <v>19536827346000</v>
      </c>
      <c r="AL11" s="10">
        <v>3.03</v>
      </c>
      <c r="AO11" s="30"/>
    </row>
    <row r="12" spans="1:41" ht="21.75" customHeight="1" x14ac:dyDescent="0.2">
      <c r="A12" s="51" t="s">
        <v>109</v>
      </c>
      <c r="B12" s="51"/>
      <c r="D12" s="8" t="s">
        <v>101</v>
      </c>
      <c r="F12" s="8" t="s">
        <v>101</v>
      </c>
      <c r="H12" s="8" t="s">
        <v>110</v>
      </c>
      <c r="J12" s="8" t="s">
        <v>111</v>
      </c>
      <c r="L12" s="10">
        <v>55.06</v>
      </c>
      <c r="N12" s="10">
        <v>55.06</v>
      </c>
      <c r="P12" s="9">
        <v>6429500</v>
      </c>
      <c r="R12" s="9">
        <v>8959693311376</v>
      </c>
      <c r="T12" s="9">
        <v>12330257208500</v>
      </c>
      <c r="V12" s="9">
        <v>0</v>
      </c>
      <c r="X12" s="9">
        <v>0</v>
      </c>
      <c r="Z12" s="9">
        <v>0</v>
      </c>
      <c r="AB12" s="9">
        <v>0</v>
      </c>
      <c r="AD12" s="9">
        <v>6429500</v>
      </c>
      <c r="AF12" s="9">
        <v>1949567</v>
      </c>
      <c r="AH12" s="9">
        <v>8959693311376</v>
      </c>
      <c r="AJ12" s="9">
        <v>12534741026500</v>
      </c>
      <c r="AL12" s="10">
        <v>1.94</v>
      </c>
      <c r="AO12" s="30"/>
    </row>
    <row r="13" spans="1:41" ht="21.75" customHeight="1" x14ac:dyDescent="0.2">
      <c r="A13" s="51" t="s">
        <v>112</v>
      </c>
      <c r="B13" s="51"/>
      <c r="D13" s="8" t="s">
        <v>101</v>
      </c>
      <c r="F13" s="8" t="s">
        <v>101</v>
      </c>
      <c r="H13" s="8" t="s">
        <v>113</v>
      </c>
      <c r="J13" s="8" t="s">
        <v>114</v>
      </c>
      <c r="L13" s="10">
        <v>24.16</v>
      </c>
      <c r="N13" s="10">
        <v>24.16</v>
      </c>
      <c r="P13" s="9">
        <v>2292600</v>
      </c>
      <c r="R13" s="9">
        <v>10243373481600</v>
      </c>
      <c r="T13" s="9">
        <v>12648047465986</v>
      </c>
      <c r="V13" s="9">
        <v>0</v>
      </c>
      <c r="X13" s="9">
        <v>0</v>
      </c>
      <c r="Z13" s="9">
        <v>0</v>
      </c>
      <c r="AB13" s="9">
        <v>0</v>
      </c>
      <c r="AD13" s="9">
        <v>2292600</v>
      </c>
      <c r="AF13" s="9">
        <v>5602043</v>
      </c>
      <c r="AH13" s="9">
        <v>10243373481600</v>
      </c>
      <c r="AJ13" s="9">
        <v>12843244350823.32</v>
      </c>
      <c r="AL13" s="10">
        <v>1.99</v>
      </c>
      <c r="AO13" s="30"/>
    </row>
    <row r="14" spans="1:41" ht="21.75" customHeight="1" x14ac:dyDescent="0.2">
      <c r="A14" s="51" t="s">
        <v>115</v>
      </c>
      <c r="B14" s="51"/>
      <c r="D14" s="8" t="s">
        <v>101</v>
      </c>
      <c r="F14" s="8" t="s">
        <v>101</v>
      </c>
      <c r="H14" s="8" t="s">
        <v>116</v>
      </c>
      <c r="J14" s="8" t="s">
        <v>117</v>
      </c>
      <c r="L14" s="10">
        <v>24.16</v>
      </c>
      <c r="N14" s="10">
        <v>24.16</v>
      </c>
      <c r="P14" s="9">
        <v>114700</v>
      </c>
      <c r="R14" s="9">
        <v>479602685503</v>
      </c>
      <c r="T14" s="9">
        <v>583742851436</v>
      </c>
      <c r="V14" s="9">
        <v>0</v>
      </c>
      <c r="X14" s="9">
        <v>0</v>
      </c>
      <c r="Z14" s="9">
        <v>0</v>
      </c>
      <c r="AB14" s="9">
        <v>0</v>
      </c>
      <c r="AD14" s="9">
        <v>114700</v>
      </c>
      <c r="AF14" s="9">
        <v>5168293</v>
      </c>
      <c r="AH14" s="9">
        <v>479602685503</v>
      </c>
      <c r="AJ14" s="9">
        <v>592803244996.88</v>
      </c>
      <c r="AL14" s="10">
        <v>0.09</v>
      </c>
      <c r="AO14" s="30"/>
    </row>
    <row r="15" spans="1:41" ht="21.75" customHeight="1" x14ac:dyDescent="0.2">
      <c r="A15" s="51" t="s">
        <v>118</v>
      </c>
      <c r="B15" s="51"/>
      <c r="D15" s="8" t="s">
        <v>101</v>
      </c>
      <c r="F15" s="8" t="s">
        <v>101</v>
      </c>
      <c r="H15" s="8" t="s">
        <v>119</v>
      </c>
      <c r="J15" s="8" t="s">
        <v>120</v>
      </c>
      <c r="L15" s="10">
        <v>24.16</v>
      </c>
      <c r="N15" s="10">
        <v>24.16</v>
      </c>
      <c r="P15" s="9">
        <v>1295800</v>
      </c>
      <c r="R15" s="9">
        <v>4849767335600</v>
      </c>
      <c r="T15" s="9">
        <v>5685256027662</v>
      </c>
      <c r="V15" s="9">
        <v>0</v>
      </c>
      <c r="X15" s="9">
        <v>0</v>
      </c>
      <c r="Z15" s="9">
        <v>0</v>
      </c>
      <c r="AB15" s="9">
        <v>0</v>
      </c>
      <c r="AD15" s="9">
        <v>1295800</v>
      </c>
      <c r="AF15" s="9">
        <v>4458816</v>
      </c>
      <c r="AH15" s="9">
        <v>4849767335600</v>
      </c>
      <c r="AJ15" s="9">
        <v>5777733783684.7197</v>
      </c>
      <c r="AL15" s="10">
        <v>0.9</v>
      </c>
      <c r="AO15" s="30"/>
    </row>
    <row r="16" spans="1:41" ht="21.75" customHeight="1" x14ac:dyDescent="0.2">
      <c r="A16" s="51" t="s">
        <v>121</v>
      </c>
      <c r="B16" s="51"/>
      <c r="D16" s="8" t="s">
        <v>101</v>
      </c>
      <c r="F16" s="8" t="s">
        <v>101</v>
      </c>
      <c r="H16" s="8" t="s">
        <v>122</v>
      </c>
      <c r="J16" s="8" t="s">
        <v>123</v>
      </c>
      <c r="L16" s="10">
        <v>23</v>
      </c>
      <c r="N16" s="10">
        <v>23</v>
      </c>
      <c r="P16" s="9">
        <v>19980000</v>
      </c>
      <c r="R16" s="9">
        <v>19880320928319</v>
      </c>
      <c r="T16" s="9">
        <v>16205638140000</v>
      </c>
      <c r="V16" s="9">
        <v>0</v>
      </c>
      <c r="X16" s="9">
        <v>0</v>
      </c>
      <c r="Z16" s="9">
        <v>0</v>
      </c>
      <c r="AB16" s="9">
        <v>0</v>
      </c>
      <c r="AD16" s="9">
        <v>19980000</v>
      </c>
      <c r="AF16" s="9">
        <v>837779</v>
      </c>
      <c r="AH16" s="9">
        <v>19880320928319</v>
      </c>
      <c r="AJ16" s="9">
        <v>16738824420000</v>
      </c>
      <c r="AL16" s="10">
        <v>2.6</v>
      </c>
      <c r="AO16" s="30"/>
    </row>
    <row r="17" spans="1:41" ht="21.75" customHeight="1" x14ac:dyDescent="0.2">
      <c r="A17" s="51" t="s">
        <v>124</v>
      </c>
      <c r="B17" s="51"/>
      <c r="D17" s="8" t="s">
        <v>101</v>
      </c>
      <c r="F17" s="8" t="s">
        <v>101</v>
      </c>
      <c r="H17" s="8" t="s">
        <v>102</v>
      </c>
      <c r="J17" s="8" t="s">
        <v>125</v>
      </c>
      <c r="L17" s="10">
        <v>23</v>
      </c>
      <c r="N17" s="10">
        <v>23</v>
      </c>
      <c r="P17" s="9">
        <v>2495000</v>
      </c>
      <c r="R17" s="9">
        <v>2494653223380</v>
      </c>
      <c r="T17" s="9">
        <v>2005184095000</v>
      </c>
      <c r="V17" s="9">
        <v>0</v>
      </c>
      <c r="X17" s="9">
        <v>0</v>
      </c>
      <c r="Z17" s="9">
        <v>0</v>
      </c>
      <c r="AB17" s="9">
        <v>0</v>
      </c>
      <c r="AD17" s="9">
        <v>2495000</v>
      </c>
      <c r="AF17" s="9">
        <v>803681</v>
      </c>
      <c r="AH17" s="9">
        <v>2494653223380</v>
      </c>
      <c r="AJ17" s="9">
        <v>2005184095000</v>
      </c>
      <c r="AL17" s="10">
        <v>0.31</v>
      </c>
      <c r="AO17" s="30"/>
    </row>
    <row r="18" spans="1:41" ht="21.75" customHeight="1" x14ac:dyDescent="0.2">
      <c r="A18" s="51" t="s">
        <v>126</v>
      </c>
      <c r="B18" s="51"/>
      <c r="D18" s="8" t="s">
        <v>101</v>
      </c>
      <c r="F18" s="8" t="s">
        <v>101</v>
      </c>
      <c r="H18" s="8" t="s">
        <v>127</v>
      </c>
      <c r="J18" s="8" t="s">
        <v>128</v>
      </c>
      <c r="L18" s="10">
        <v>26</v>
      </c>
      <c r="N18" s="10">
        <v>26</v>
      </c>
      <c r="P18" s="9">
        <v>5500000</v>
      </c>
      <c r="R18" s="9">
        <v>5485783537937</v>
      </c>
      <c r="T18" s="9">
        <v>4518508500000</v>
      </c>
      <c r="V18" s="9">
        <v>0</v>
      </c>
      <c r="X18" s="9">
        <v>0</v>
      </c>
      <c r="Z18" s="9">
        <v>0</v>
      </c>
      <c r="AB18" s="9">
        <v>0</v>
      </c>
      <c r="AD18" s="9">
        <v>5500000</v>
      </c>
      <c r="AF18" s="9">
        <v>821547</v>
      </c>
      <c r="AH18" s="9">
        <v>5485783537937</v>
      </c>
      <c r="AJ18" s="9">
        <v>4518508500000</v>
      </c>
      <c r="AL18" s="10">
        <v>0.7</v>
      </c>
      <c r="AO18" s="30"/>
    </row>
    <row r="19" spans="1:41" ht="21.75" customHeight="1" x14ac:dyDescent="0.2">
      <c r="A19" s="51" t="s">
        <v>129</v>
      </c>
      <c r="B19" s="51"/>
      <c r="D19" s="8" t="s">
        <v>101</v>
      </c>
      <c r="F19" s="8" t="s">
        <v>101</v>
      </c>
      <c r="H19" s="8" t="s">
        <v>130</v>
      </c>
      <c r="J19" s="8" t="s">
        <v>131</v>
      </c>
      <c r="L19" s="10">
        <v>0</v>
      </c>
      <c r="N19" s="10">
        <v>0</v>
      </c>
      <c r="P19" s="9">
        <v>117467</v>
      </c>
      <c r="R19" s="9">
        <v>66450075372</v>
      </c>
      <c r="T19" s="9">
        <v>94683100680</v>
      </c>
      <c r="V19" s="9">
        <v>0</v>
      </c>
      <c r="X19" s="9">
        <v>0</v>
      </c>
      <c r="Z19" s="9">
        <v>0</v>
      </c>
      <c r="AB19" s="9">
        <v>0</v>
      </c>
      <c r="AD19" s="9">
        <v>117467</v>
      </c>
      <c r="AF19" s="9">
        <v>828000</v>
      </c>
      <c r="AH19" s="9">
        <v>66450075372</v>
      </c>
      <c r="AJ19" s="9">
        <v>97262676000</v>
      </c>
      <c r="AL19" s="10">
        <v>0.02</v>
      </c>
      <c r="AO19" s="30"/>
    </row>
    <row r="20" spans="1:41" ht="21.75" customHeight="1" x14ac:dyDescent="0.2">
      <c r="A20" s="51" t="s">
        <v>132</v>
      </c>
      <c r="B20" s="51"/>
      <c r="D20" s="8" t="s">
        <v>101</v>
      </c>
      <c r="F20" s="8" t="s">
        <v>101</v>
      </c>
      <c r="H20" s="8" t="s">
        <v>130</v>
      </c>
      <c r="J20" s="8" t="s">
        <v>133</v>
      </c>
      <c r="L20" s="10">
        <v>0</v>
      </c>
      <c r="N20" s="10">
        <v>0</v>
      </c>
      <c r="P20" s="9">
        <v>30431</v>
      </c>
      <c r="R20" s="9">
        <v>16511809715</v>
      </c>
      <c r="T20" s="9">
        <v>23240154700</v>
      </c>
      <c r="V20" s="9">
        <v>0</v>
      </c>
      <c r="X20" s="9">
        <v>0</v>
      </c>
      <c r="Z20" s="9">
        <v>0</v>
      </c>
      <c r="AB20" s="9">
        <v>0</v>
      </c>
      <c r="AD20" s="9">
        <v>30431</v>
      </c>
      <c r="AF20" s="9">
        <v>783990</v>
      </c>
      <c r="AH20" s="9">
        <v>16511809715</v>
      </c>
      <c r="AJ20" s="9">
        <v>23857599690</v>
      </c>
      <c r="AL20" s="10">
        <v>0</v>
      </c>
      <c r="AO20" s="30"/>
    </row>
    <row r="21" spans="1:41" ht="21.75" customHeight="1" x14ac:dyDescent="0.2">
      <c r="A21" s="51" t="s">
        <v>134</v>
      </c>
      <c r="B21" s="51"/>
      <c r="D21" s="8" t="s">
        <v>101</v>
      </c>
      <c r="F21" s="8" t="s">
        <v>101</v>
      </c>
      <c r="H21" s="8" t="s">
        <v>130</v>
      </c>
      <c r="J21" s="8" t="s">
        <v>135</v>
      </c>
      <c r="L21" s="10">
        <v>0</v>
      </c>
      <c r="N21" s="10">
        <v>0</v>
      </c>
      <c r="P21" s="9">
        <v>34500</v>
      </c>
      <c r="R21" s="9">
        <v>18246906652</v>
      </c>
      <c r="T21" s="9">
        <v>25524480000</v>
      </c>
      <c r="V21" s="9">
        <v>0</v>
      </c>
      <c r="X21" s="9">
        <v>0</v>
      </c>
      <c r="Z21" s="9">
        <v>0</v>
      </c>
      <c r="AB21" s="9">
        <v>0</v>
      </c>
      <c r="AD21" s="9">
        <v>34500</v>
      </c>
      <c r="AF21" s="9">
        <v>758210</v>
      </c>
      <c r="AH21" s="9">
        <v>18246906652</v>
      </c>
      <c r="AJ21" s="9">
        <v>26158245000</v>
      </c>
      <c r="AL21" s="10">
        <v>0</v>
      </c>
      <c r="AO21" s="30"/>
    </row>
    <row r="22" spans="1:41" ht="21.75" customHeight="1" x14ac:dyDescent="0.2">
      <c r="A22" s="51" t="s">
        <v>136</v>
      </c>
      <c r="B22" s="51"/>
      <c r="D22" s="8" t="s">
        <v>101</v>
      </c>
      <c r="F22" s="8" t="s">
        <v>101</v>
      </c>
      <c r="H22" s="8" t="s">
        <v>137</v>
      </c>
      <c r="J22" s="8" t="s">
        <v>138</v>
      </c>
      <c r="L22" s="10">
        <v>0</v>
      </c>
      <c r="N22" s="10">
        <v>0</v>
      </c>
      <c r="P22" s="9">
        <v>489300</v>
      </c>
      <c r="R22" s="9">
        <v>293096521107</v>
      </c>
      <c r="T22" s="9">
        <v>488179503000</v>
      </c>
      <c r="V22" s="9">
        <v>0</v>
      </c>
      <c r="X22" s="9">
        <v>0</v>
      </c>
      <c r="Z22" s="9">
        <v>489300</v>
      </c>
      <c r="AB22" s="9">
        <v>489300000000</v>
      </c>
      <c r="AD22" s="9">
        <v>0</v>
      </c>
      <c r="AF22" s="9">
        <v>0</v>
      </c>
      <c r="AH22" s="9">
        <v>0</v>
      </c>
      <c r="AJ22" s="9">
        <v>0</v>
      </c>
      <c r="AL22" s="10">
        <v>0</v>
      </c>
      <c r="AO22" s="30"/>
    </row>
    <row r="23" spans="1:41" ht="21.75" customHeight="1" x14ac:dyDescent="0.2">
      <c r="A23" s="51" t="s">
        <v>139</v>
      </c>
      <c r="B23" s="51"/>
      <c r="D23" s="8" t="s">
        <v>101</v>
      </c>
      <c r="F23" s="8" t="s">
        <v>101</v>
      </c>
      <c r="H23" s="8" t="s">
        <v>140</v>
      </c>
      <c r="J23" s="8" t="s">
        <v>141</v>
      </c>
      <c r="L23" s="10">
        <v>0</v>
      </c>
      <c r="N23" s="10">
        <v>0</v>
      </c>
      <c r="P23" s="9">
        <v>13000</v>
      </c>
      <c r="R23" s="9">
        <v>6770326898</v>
      </c>
      <c r="T23" s="9">
        <v>9439560000</v>
      </c>
      <c r="V23" s="9">
        <v>0</v>
      </c>
      <c r="X23" s="9">
        <v>0</v>
      </c>
      <c r="Z23" s="9">
        <v>0</v>
      </c>
      <c r="AB23" s="9">
        <v>0</v>
      </c>
      <c r="AD23" s="9">
        <v>13000</v>
      </c>
      <c r="AF23" s="9">
        <v>743440</v>
      </c>
      <c r="AH23" s="9">
        <v>6770326898</v>
      </c>
      <c r="AJ23" s="9">
        <v>9664720000</v>
      </c>
      <c r="AL23" s="10">
        <v>0</v>
      </c>
      <c r="AO23" s="30"/>
    </row>
    <row r="24" spans="1:41" ht="21.75" customHeight="1" x14ac:dyDescent="0.2">
      <c r="A24" s="51" t="s">
        <v>142</v>
      </c>
      <c r="B24" s="51"/>
      <c r="D24" s="8" t="s">
        <v>101</v>
      </c>
      <c r="F24" s="8" t="s">
        <v>101</v>
      </c>
      <c r="H24" s="8" t="s">
        <v>143</v>
      </c>
      <c r="J24" s="8" t="s">
        <v>144</v>
      </c>
      <c r="L24" s="10">
        <v>0</v>
      </c>
      <c r="N24" s="10">
        <v>0</v>
      </c>
      <c r="P24" s="9">
        <v>1791468</v>
      </c>
      <c r="R24" s="9">
        <v>998763410000</v>
      </c>
      <c r="T24" s="9">
        <v>1609114472280</v>
      </c>
      <c r="V24" s="9">
        <v>0</v>
      </c>
      <c r="X24" s="9">
        <v>0</v>
      </c>
      <c r="Z24" s="9">
        <v>0</v>
      </c>
      <c r="AB24" s="9">
        <v>0</v>
      </c>
      <c r="AD24" s="9">
        <v>1791468</v>
      </c>
      <c r="AF24" s="9">
        <v>921290</v>
      </c>
      <c r="AH24" s="9">
        <v>998763410000</v>
      </c>
      <c r="AJ24" s="9">
        <v>1650461553720</v>
      </c>
      <c r="AL24" s="10">
        <v>0.26</v>
      </c>
      <c r="AO24" s="30"/>
    </row>
    <row r="25" spans="1:41" ht="21.75" customHeight="1" x14ac:dyDescent="0.2">
      <c r="A25" s="51" t="s">
        <v>145</v>
      </c>
      <c r="B25" s="51"/>
      <c r="D25" s="8" t="s">
        <v>101</v>
      </c>
      <c r="F25" s="8" t="s">
        <v>101</v>
      </c>
      <c r="H25" s="8" t="s">
        <v>143</v>
      </c>
      <c r="J25" s="8" t="s">
        <v>146</v>
      </c>
      <c r="L25" s="10">
        <v>0</v>
      </c>
      <c r="N25" s="10">
        <v>0</v>
      </c>
      <c r="P25" s="9">
        <v>63900</v>
      </c>
      <c r="R25" s="9">
        <v>34554937939</v>
      </c>
      <c r="T25" s="9">
        <v>48475179000</v>
      </c>
      <c r="V25" s="9">
        <v>0</v>
      </c>
      <c r="X25" s="9">
        <v>0</v>
      </c>
      <c r="Z25" s="9">
        <v>0</v>
      </c>
      <c r="AB25" s="9">
        <v>0</v>
      </c>
      <c r="AD25" s="9">
        <v>63900</v>
      </c>
      <c r="AF25" s="9">
        <v>778790</v>
      </c>
      <c r="AH25" s="9">
        <v>34554937939</v>
      </c>
      <c r="AJ25" s="9">
        <v>49764681000</v>
      </c>
      <c r="AL25" s="10">
        <v>0.01</v>
      </c>
      <c r="AO25" s="30"/>
    </row>
    <row r="26" spans="1:41" ht="21.75" customHeight="1" x14ac:dyDescent="0.2">
      <c r="A26" s="51" t="s">
        <v>147</v>
      </c>
      <c r="B26" s="51"/>
      <c r="D26" s="8" t="s">
        <v>101</v>
      </c>
      <c r="F26" s="8" t="s">
        <v>101</v>
      </c>
      <c r="H26" s="8" t="s">
        <v>148</v>
      </c>
      <c r="J26" s="8" t="s">
        <v>135</v>
      </c>
      <c r="L26" s="10">
        <v>0</v>
      </c>
      <c r="N26" s="10">
        <v>0</v>
      </c>
      <c r="P26" s="9">
        <v>3703000</v>
      </c>
      <c r="R26" s="9">
        <v>1999973270000</v>
      </c>
      <c r="T26" s="9">
        <v>2736517000000</v>
      </c>
      <c r="V26" s="9">
        <v>0</v>
      </c>
      <c r="X26" s="9">
        <v>0</v>
      </c>
      <c r="Z26" s="9">
        <v>0</v>
      </c>
      <c r="AB26" s="9">
        <v>0</v>
      </c>
      <c r="AD26" s="9">
        <v>3703000</v>
      </c>
      <c r="AF26" s="9">
        <v>761810</v>
      </c>
      <c r="AH26" s="9">
        <v>1999973270000</v>
      </c>
      <c r="AJ26" s="9">
        <v>2820982430000</v>
      </c>
      <c r="AL26" s="10">
        <v>0.44</v>
      </c>
      <c r="AO26" s="30"/>
    </row>
    <row r="27" spans="1:41" ht="21.75" customHeight="1" x14ac:dyDescent="0.2">
      <c r="A27" s="51" t="s">
        <v>149</v>
      </c>
      <c r="B27" s="51"/>
      <c r="D27" s="8" t="s">
        <v>101</v>
      </c>
      <c r="F27" s="8" t="s">
        <v>101</v>
      </c>
      <c r="H27" s="8" t="s">
        <v>150</v>
      </c>
      <c r="J27" s="8" t="s">
        <v>151</v>
      </c>
      <c r="L27" s="10">
        <v>23</v>
      </c>
      <c r="N27" s="10">
        <v>23</v>
      </c>
      <c r="P27" s="9">
        <v>2998900</v>
      </c>
      <c r="R27" s="9">
        <v>2843865943865</v>
      </c>
      <c r="T27" s="9">
        <v>2435040824200</v>
      </c>
      <c r="V27" s="9">
        <v>0</v>
      </c>
      <c r="X27" s="9">
        <v>0</v>
      </c>
      <c r="Z27" s="9">
        <v>0</v>
      </c>
      <c r="AB27" s="9">
        <v>0</v>
      </c>
      <c r="AD27" s="9">
        <v>2998900</v>
      </c>
      <c r="AF27" s="9">
        <v>811978</v>
      </c>
      <c r="AH27" s="9">
        <v>2843865943865</v>
      </c>
      <c r="AJ27" s="9">
        <v>2435040824200</v>
      </c>
      <c r="AL27" s="10">
        <v>0.38</v>
      </c>
      <c r="AO27" s="30"/>
    </row>
    <row r="28" spans="1:41" ht="21.75" customHeight="1" x14ac:dyDescent="0.2">
      <c r="A28" s="51" t="s">
        <v>152</v>
      </c>
      <c r="B28" s="51"/>
      <c r="D28" s="8" t="s">
        <v>101</v>
      </c>
      <c r="F28" s="8" t="s">
        <v>101</v>
      </c>
      <c r="H28" s="8" t="s">
        <v>153</v>
      </c>
      <c r="J28" s="8" t="s">
        <v>154</v>
      </c>
      <c r="L28" s="10">
        <v>18</v>
      </c>
      <c r="N28" s="10">
        <v>18</v>
      </c>
      <c r="P28" s="9">
        <v>1195000</v>
      </c>
      <c r="R28" s="9">
        <v>1195604968718</v>
      </c>
      <c r="T28" s="9">
        <v>1117506640000</v>
      </c>
      <c r="V28" s="9">
        <v>0</v>
      </c>
      <c r="X28" s="9">
        <v>0</v>
      </c>
      <c r="Z28" s="9">
        <v>0</v>
      </c>
      <c r="AB28" s="9">
        <v>0</v>
      </c>
      <c r="AD28" s="9">
        <v>1195000</v>
      </c>
      <c r="AF28" s="9">
        <v>858452</v>
      </c>
      <c r="AH28" s="9">
        <v>1195604968718</v>
      </c>
      <c r="AJ28" s="9">
        <v>1025850140000</v>
      </c>
      <c r="AL28" s="10">
        <v>0.16</v>
      </c>
      <c r="AO28" s="30"/>
    </row>
    <row r="29" spans="1:41" ht="21.75" customHeight="1" x14ac:dyDescent="0.2">
      <c r="A29" s="51" t="s">
        <v>155</v>
      </c>
      <c r="B29" s="51"/>
      <c r="D29" s="8" t="s">
        <v>101</v>
      </c>
      <c r="F29" s="8" t="s">
        <v>101</v>
      </c>
      <c r="H29" s="8" t="s">
        <v>156</v>
      </c>
      <c r="J29" s="8" t="s">
        <v>157</v>
      </c>
      <c r="L29" s="10">
        <v>18</v>
      </c>
      <c r="N29" s="10">
        <v>18</v>
      </c>
      <c r="P29" s="9">
        <v>1799900</v>
      </c>
      <c r="R29" s="9">
        <v>1718364246842</v>
      </c>
      <c r="T29" s="9">
        <v>1503897445500</v>
      </c>
      <c r="V29" s="9">
        <v>0</v>
      </c>
      <c r="X29" s="9">
        <v>0</v>
      </c>
      <c r="Z29" s="9">
        <v>0</v>
      </c>
      <c r="AB29" s="9">
        <v>0</v>
      </c>
      <c r="AD29" s="9">
        <v>1799900</v>
      </c>
      <c r="AF29" s="9">
        <v>861546</v>
      </c>
      <c r="AH29" s="9">
        <v>1718364246842</v>
      </c>
      <c r="AJ29" s="9">
        <v>1550696645400</v>
      </c>
      <c r="AL29" s="10">
        <v>0.24</v>
      </c>
      <c r="AO29" s="30"/>
    </row>
    <row r="30" spans="1:41" ht="21.75" customHeight="1" x14ac:dyDescent="0.2">
      <c r="A30" s="51" t="s">
        <v>158</v>
      </c>
      <c r="B30" s="51"/>
      <c r="D30" s="8" t="s">
        <v>101</v>
      </c>
      <c r="F30" s="8" t="s">
        <v>101</v>
      </c>
      <c r="H30" s="8" t="s">
        <v>159</v>
      </c>
      <c r="J30" s="8" t="s">
        <v>160</v>
      </c>
      <c r="L30" s="10">
        <v>23</v>
      </c>
      <c r="N30" s="10">
        <v>23</v>
      </c>
      <c r="P30" s="9">
        <v>7994900</v>
      </c>
      <c r="R30" s="9">
        <v>7994783079203</v>
      </c>
      <c r="T30" s="9">
        <v>6461438205500</v>
      </c>
      <c r="V30" s="9">
        <v>0</v>
      </c>
      <c r="X30" s="9">
        <v>0</v>
      </c>
      <c r="Z30" s="9">
        <v>0</v>
      </c>
      <c r="AB30" s="9">
        <v>0</v>
      </c>
      <c r="AD30" s="9">
        <v>7994900</v>
      </c>
      <c r="AF30" s="9">
        <v>808195</v>
      </c>
      <c r="AH30" s="9">
        <v>7994783079203</v>
      </c>
      <c r="AJ30" s="9">
        <v>6461438205500</v>
      </c>
      <c r="AL30" s="10">
        <v>1</v>
      </c>
      <c r="AO30" s="30"/>
    </row>
    <row r="31" spans="1:41" ht="21.75" customHeight="1" x14ac:dyDescent="0.2">
      <c r="A31" s="51" t="s">
        <v>161</v>
      </c>
      <c r="B31" s="51"/>
      <c r="D31" s="8" t="s">
        <v>101</v>
      </c>
      <c r="F31" s="8" t="s">
        <v>101</v>
      </c>
      <c r="H31" s="8" t="s">
        <v>162</v>
      </c>
      <c r="J31" s="8" t="s">
        <v>163</v>
      </c>
      <c r="L31" s="10">
        <v>23</v>
      </c>
      <c r="N31" s="10">
        <v>23</v>
      </c>
      <c r="P31" s="9">
        <v>4495500</v>
      </c>
      <c r="R31" s="9">
        <v>4495499718069</v>
      </c>
      <c r="T31" s="9">
        <v>3843652500000</v>
      </c>
      <c r="V31" s="9">
        <v>0</v>
      </c>
      <c r="X31" s="9">
        <v>0</v>
      </c>
      <c r="Z31" s="9">
        <v>0</v>
      </c>
      <c r="AB31" s="9">
        <v>0</v>
      </c>
      <c r="AD31" s="9">
        <v>4495500</v>
      </c>
      <c r="AF31" s="9">
        <v>855000</v>
      </c>
      <c r="AH31" s="9">
        <v>4495499718069</v>
      </c>
      <c r="AJ31" s="9">
        <v>3843652500000</v>
      </c>
      <c r="AL31" s="10">
        <v>0.6</v>
      </c>
      <c r="AO31" s="30"/>
    </row>
    <row r="32" spans="1:41" ht="21.75" customHeight="1" x14ac:dyDescent="0.2">
      <c r="A32" s="51" t="s">
        <v>164</v>
      </c>
      <c r="B32" s="51"/>
      <c r="D32" s="8" t="s">
        <v>101</v>
      </c>
      <c r="F32" s="8" t="s">
        <v>101</v>
      </c>
      <c r="H32" s="8" t="s">
        <v>162</v>
      </c>
      <c r="J32" s="8" t="s">
        <v>163</v>
      </c>
      <c r="L32" s="10">
        <v>23</v>
      </c>
      <c r="N32" s="10">
        <v>23</v>
      </c>
      <c r="P32" s="9">
        <v>2494800</v>
      </c>
      <c r="R32" s="9">
        <v>2494688087875</v>
      </c>
      <c r="T32" s="9">
        <v>2245320000000</v>
      </c>
      <c r="V32" s="9">
        <v>0</v>
      </c>
      <c r="X32" s="9">
        <v>0</v>
      </c>
      <c r="Z32" s="9">
        <v>0</v>
      </c>
      <c r="AB32" s="9">
        <v>0</v>
      </c>
      <c r="AD32" s="9">
        <v>2494800</v>
      </c>
      <c r="AF32" s="9">
        <v>900000</v>
      </c>
      <c r="AH32" s="9">
        <v>2494688087875</v>
      </c>
      <c r="AJ32" s="9">
        <v>2245320000000</v>
      </c>
      <c r="AL32" s="10">
        <v>0.35</v>
      </c>
      <c r="AO32" s="30"/>
    </row>
    <row r="33" spans="1:41" ht="21.75" customHeight="1" x14ac:dyDescent="0.2">
      <c r="A33" s="51" t="s">
        <v>165</v>
      </c>
      <c r="B33" s="51"/>
      <c r="D33" s="8" t="s">
        <v>101</v>
      </c>
      <c r="F33" s="8" t="s">
        <v>101</v>
      </c>
      <c r="H33" s="8" t="s">
        <v>166</v>
      </c>
      <c r="J33" s="8" t="s">
        <v>167</v>
      </c>
      <c r="L33" s="10">
        <v>23</v>
      </c>
      <c r="N33" s="10">
        <v>23</v>
      </c>
      <c r="P33" s="9">
        <v>1495900</v>
      </c>
      <c r="R33" s="9">
        <v>1496087980675</v>
      </c>
      <c r="T33" s="9">
        <v>1297584049300</v>
      </c>
      <c r="V33" s="9">
        <v>0</v>
      </c>
      <c r="X33" s="9">
        <v>0</v>
      </c>
      <c r="Z33" s="9">
        <v>0</v>
      </c>
      <c r="AB33" s="9">
        <v>0</v>
      </c>
      <c r="AD33" s="9">
        <v>1495900</v>
      </c>
      <c r="AF33" s="9">
        <v>871092</v>
      </c>
      <c r="AH33" s="9">
        <v>1496087980675</v>
      </c>
      <c r="AJ33" s="9">
        <v>1303066522800</v>
      </c>
      <c r="AL33" s="10">
        <v>0.2</v>
      </c>
      <c r="AO33" s="30"/>
    </row>
    <row r="34" spans="1:41" ht="21.75" customHeight="1" x14ac:dyDescent="0.2">
      <c r="A34" s="51" t="s">
        <v>168</v>
      </c>
      <c r="B34" s="51"/>
      <c r="D34" s="8" t="s">
        <v>101</v>
      </c>
      <c r="F34" s="8" t="s">
        <v>101</v>
      </c>
      <c r="H34" s="8" t="s">
        <v>169</v>
      </c>
      <c r="J34" s="8" t="s">
        <v>170</v>
      </c>
      <c r="L34" s="10">
        <v>21</v>
      </c>
      <c r="N34" s="10">
        <v>21</v>
      </c>
      <c r="P34" s="9">
        <v>9500000</v>
      </c>
      <c r="R34" s="9">
        <v>8361831564261</v>
      </c>
      <c r="T34" s="9">
        <v>8231294000000</v>
      </c>
      <c r="V34" s="9">
        <v>0</v>
      </c>
      <c r="X34" s="9">
        <v>0</v>
      </c>
      <c r="Z34" s="9">
        <v>0</v>
      </c>
      <c r="AB34" s="9">
        <v>0</v>
      </c>
      <c r="AD34" s="9">
        <v>9500000</v>
      </c>
      <c r="AF34" s="9">
        <v>866452</v>
      </c>
      <c r="AH34" s="9">
        <v>8361831564261</v>
      </c>
      <c r="AJ34" s="9">
        <v>8231294000000</v>
      </c>
      <c r="AL34" s="10">
        <v>1.28</v>
      </c>
      <c r="AO34" s="30"/>
    </row>
    <row r="35" spans="1:41" ht="21.75" customHeight="1" x14ac:dyDescent="0.2">
      <c r="A35" s="51" t="s">
        <v>171</v>
      </c>
      <c r="B35" s="51"/>
      <c r="D35" s="8" t="s">
        <v>101</v>
      </c>
      <c r="F35" s="8" t="s">
        <v>101</v>
      </c>
      <c r="H35" s="8" t="s">
        <v>172</v>
      </c>
      <c r="J35" s="8" t="s">
        <v>173</v>
      </c>
      <c r="L35" s="10">
        <v>18.5</v>
      </c>
      <c r="N35" s="10">
        <v>18.5</v>
      </c>
      <c r="P35" s="9">
        <v>10000000</v>
      </c>
      <c r="R35" s="9">
        <v>9999003179167</v>
      </c>
      <c r="T35" s="9">
        <v>8725750000000</v>
      </c>
      <c r="V35" s="9">
        <v>0</v>
      </c>
      <c r="X35" s="9">
        <v>0</v>
      </c>
      <c r="Z35" s="9">
        <v>0</v>
      </c>
      <c r="AB35" s="9">
        <v>0</v>
      </c>
      <c r="AD35" s="9">
        <v>10000000</v>
      </c>
      <c r="AF35" s="9">
        <v>785318</v>
      </c>
      <c r="AH35" s="9">
        <v>9999003179167</v>
      </c>
      <c r="AJ35" s="9">
        <v>7853180000000</v>
      </c>
      <c r="AL35" s="10">
        <v>1.22</v>
      </c>
      <c r="AO35" s="30"/>
    </row>
    <row r="36" spans="1:41" ht="21.75" customHeight="1" x14ac:dyDescent="0.2">
      <c r="A36" s="51" t="s">
        <v>174</v>
      </c>
      <c r="B36" s="51"/>
      <c r="D36" s="8" t="s">
        <v>101</v>
      </c>
      <c r="F36" s="8" t="s">
        <v>101</v>
      </c>
      <c r="H36" s="8" t="s">
        <v>175</v>
      </c>
      <c r="J36" s="8" t="s">
        <v>176</v>
      </c>
      <c r="L36" s="10">
        <v>18</v>
      </c>
      <c r="N36" s="10">
        <v>18</v>
      </c>
      <c r="P36" s="9">
        <v>7000000</v>
      </c>
      <c r="R36" s="9">
        <v>6999399841521</v>
      </c>
      <c r="T36" s="9">
        <v>6630561000000</v>
      </c>
      <c r="V36" s="9">
        <v>0</v>
      </c>
      <c r="X36" s="9">
        <v>0</v>
      </c>
      <c r="Z36" s="9">
        <v>0</v>
      </c>
      <c r="AB36" s="9">
        <v>0</v>
      </c>
      <c r="AD36" s="9">
        <v>7000000</v>
      </c>
      <c r="AF36" s="9">
        <v>859139</v>
      </c>
      <c r="AH36" s="9">
        <v>6999399841521</v>
      </c>
      <c r="AJ36" s="9">
        <v>6013973000000</v>
      </c>
      <c r="AL36" s="10">
        <v>0.93</v>
      </c>
      <c r="AO36" s="30"/>
    </row>
    <row r="37" spans="1:41" ht="21.75" customHeight="1" x14ac:dyDescent="0.2">
      <c r="A37" s="51" t="s">
        <v>177</v>
      </c>
      <c r="B37" s="51"/>
      <c r="D37" s="8" t="s">
        <v>101</v>
      </c>
      <c r="F37" s="8" t="s">
        <v>101</v>
      </c>
      <c r="H37" s="8" t="s">
        <v>178</v>
      </c>
      <c r="J37" s="8" t="s">
        <v>179</v>
      </c>
      <c r="L37" s="10">
        <v>18</v>
      </c>
      <c r="N37" s="10">
        <v>18</v>
      </c>
      <c r="P37" s="9">
        <v>1799900</v>
      </c>
      <c r="R37" s="9">
        <v>1800754154507</v>
      </c>
      <c r="T37" s="9">
        <v>1536342442900</v>
      </c>
      <c r="V37" s="9">
        <v>0</v>
      </c>
      <c r="X37" s="9">
        <v>0</v>
      </c>
      <c r="Z37" s="9">
        <v>0</v>
      </c>
      <c r="AB37" s="9">
        <v>0</v>
      </c>
      <c r="AD37" s="9">
        <v>1799900</v>
      </c>
      <c r="AF37" s="9">
        <v>857376</v>
      </c>
      <c r="AH37" s="9">
        <v>1800754154507</v>
      </c>
      <c r="AJ37" s="9">
        <v>1543191062400</v>
      </c>
      <c r="AL37" s="10">
        <v>0.24</v>
      </c>
      <c r="AO37" s="30"/>
    </row>
    <row r="38" spans="1:41" ht="21.75" customHeight="1" x14ac:dyDescent="0.2">
      <c r="A38" s="51" t="s">
        <v>180</v>
      </c>
      <c r="B38" s="51"/>
      <c r="D38" s="8" t="s">
        <v>101</v>
      </c>
      <c r="F38" s="8" t="s">
        <v>101</v>
      </c>
      <c r="H38" s="8" t="s">
        <v>181</v>
      </c>
      <c r="J38" s="8" t="s">
        <v>182</v>
      </c>
      <c r="L38" s="10">
        <v>23</v>
      </c>
      <c r="N38" s="10">
        <v>23</v>
      </c>
      <c r="P38" s="9">
        <v>1999000</v>
      </c>
      <c r="R38" s="9">
        <v>1999053714065</v>
      </c>
      <c r="T38" s="9">
        <v>1566928144000</v>
      </c>
      <c r="V38" s="9">
        <v>0</v>
      </c>
      <c r="X38" s="9">
        <v>0</v>
      </c>
      <c r="Z38" s="9">
        <v>0</v>
      </c>
      <c r="AB38" s="9">
        <v>0</v>
      </c>
      <c r="AD38" s="9">
        <v>1999000</v>
      </c>
      <c r="AF38" s="9">
        <v>783856</v>
      </c>
      <c r="AH38" s="9">
        <v>1999053714065</v>
      </c>
      <c r="AJ38" s="9">
        <v>1566928144000</v>
      </c>
      <c r="AL38" s="10">
        <v>0.24</v>
      </c>
      <c r="AO38" s="30"/>
    </row>
    <row r="39" spans="1:41" ht="21.75" customHeight="1" x14ac:dyDescent="0.2">
      <c r="A39" s="51" t="s">
        <v>183</v>
      </c>
      <c r="B39" s="51"/>
      <c r="D39" s="8" t="s">
        <v>101</v>
      </c>
      <c r="F39" s="8" t="s">
        <v>101</v>
      </c>
      <c r="H39" s="8" t="s">
        <v>184</v>
      </c>
      <c r="J39" s="8" t="s">
        <v>185</v>
      </c>
      <c r="L39" s="10">
        <v>18</v>
      </c>
      <c r="N39" s="10">
        <v>18</v>
      </c>
      <c r="P39" s="9">
        <v>5999881</v>
      </c>
      <c r="R39" s="9">
        <v>6000696119940</v>
      </c>
      <c r="T39" s="9">
        <v>4886951073548</v>
      </c>
      <c r="V39" s="9">
        <v>0</v>
      </c>
      <c r="X39" s="9">
        <v>0</v>
      </c>
      <c r="Z39" s="9">
        <v>0</v>
      </c>
      <c r="AB39" s="9">
        <v>0</v>
      </c>
      <c r="AD39" s="9">
        <v>5999881</v>
      </c>
      <c r="AF39" s="9">
        <v>814508</v>
      </c>
      <c r="AH39" s="9">
        <v>6000696119940</v>
      </c>
      <c r="AJ39" s="9">
        <v>4886951073548</v>
      </c>
      <c r="AL39" s="10">
        <v>0.76</v>
      </c>
      <c r="AO39" s="30"/>
    </row>
    <row r="40" spans="1:41" ht="21.75" customHeight="1" x14ac:dyDescent="0.2">
      <c r="A40" s="51" t="s">
        <v>186</v>
      </c>
      <c r="B40" s="51"/>
      <c r="D40" s="8" t="s">
        <v>101</v>
      </c>
      <c r="F40" s="8" t="s">
        <v>101</v>
      </c>
      <c r="H40" s="8" t="s">
        <v>187</v>
      </c>
      <c r="J40" s="8" t="s">
        <v>188</v>
      </c>
      <c r="L40" s="10">
        <v>23</v>
      </c>
      <c r="N40" s="10">
        <v>23</v>
      </c>
      <c r="P40" s="9">
        <v>1992400</v>
      </c>
      <c r="R40" s="9">
        <v>1921016952456</v>
      </c>
      <c r="T40" s="9">
        <v>1646740516400</v>
      </c>
      <c r="V40" s="9">
        <v>0</v>
      </c>
      <c r="X40" s="9">
        <v>0</v>
      </c>
      <c r="Z40" s="9">
        <v>0</v>
      </c>
      <c r="AB40" s="9">
        <v>0</v>
      </c>
      <c r="AD40" s="9">
        <v>1992400</v>
      </c>
      <c r="AF40" s="9">
        <v>826511</v>
      </c>
      <c r="AH40" s="9">
        <v>1921016952456</v>
      </c>
      <c r="AJ40" s="9">
        <v>1646740516400</v>
      </c>
      <c r="AL40" s="10">
        <v>0.26</v>
      </c>
      <c r="AO40" s="30"/>
    </row>
    <row r="41" spans="1:41" ht="21.75" customHeight="1" x14ac:dyDescent="0.2">
      <c r="A41" s="51" t="s">
        <v>189</v>
      </c>
      <c r="B41" s="51"/>
      <c r="D41" s="8" t="s">
        <v>101</v>
      </c>
      <c r="F41" s="8" t="s">
        <v>101</v>
      </c>
      <c r="H41" s="8" t="s">
        <v>190</v>
      </c>
      <c r="J41" s="8" t="s">
        <v>191</v>
      </c>
      <c r="L41" s="10">
        <v>23</v>
      </c>
      <c r="N41" s="10">
        <v>23</v>
      </c>
      <c r="P41" s="9">
        <v>9999900</v>
      </c>
      <c r="R41" s="9">
        <v>9999778716333</v>
      </c>
      <c r="T41" s="9">
        <v>7850821491000</v>
      </c>
      <c r="V41" s="9">
        <v>0</v>
      </c>
      <c r="X41" s="9">
        <v>0</v>
      </c>
      <c r="Z41" s="9">
        <v>0</v>
      </c>
      <c r="AB41" s="9">
        <v>0</v>
      </c>
      <c r="AD41" s="9">
        <v>9999900</v>
      </c>
      <c r="AF41" s="9">
        <v>785090</v>
      </c>
      <c r="AH41" s="9">
        <v>9999778716333</v>
      </c>
      <c r="AJ41" s="9">
        <v>7850821491000</v>
      </c>
      <c r="AL41" s="10">
        <v>1.22</v>
      </c>
      <c r="AO41" s="30"/>
    </row>
    <row r="42" spans="1:41" ht="21.75" customHeight="1" x14ac:dyDescent="0.2">
      <c r="A42" s="51" t="s">
        <v>192</v>
      </c>
      <c r="B42" s="51"/>
      <c r="D42" s="8" t="s">
        <v>101</v>
      </c>
      <c r="F42" s="8" t="s">
        <v>101</v>
      </c>
      <c r="H42" s="8" t="s">
        <v>193</v>
      </c>
      <c r="J42" s="8" t="s">
        <v>194</v>
      </c>
      <c r="L42" s="10">
        <v>23</v>
      </c>
      <c r="N42" s="10">
        <v>23</v>
      </c>
      <c r="P42" s="9">
        <v>4499900</v>
      </c>
      <c r="R42" s="9">
        <v>4499778719123</v>
      </c>
      <c r="T42" s="9">
        <v>3414893111800</v>
      </c>
      <c r="V42" s="9">
        <v>0</v>
      </c>
      <c r="X42" s="9">
        <v>0</v>
      </c>
      <c r="Z42" s="9">
        <v>0</v>
      </c>
      <c r="AB42" s="9">
        <v>0</v>
      </c>
      <c r="AD42" s="9">
        <v>4499900</v>
      </c>
      <c r="AF42" s="9">
        <v>758882</v>
      </c>
      <c r="AH42" s="9">
        <v>4499778719123</v>
      </c>
      <c r="AJ42" s="9">
        <v>3414893111800</v>
      </c>
      <c r="AL42" s="10">
        <v>0.53</v>
      </c>
      <c r="AO42" s="30"/>
    </row>
    <row r="43" spans="1:41" ht="21.75" customHeight="1" x14ac:dyDescent="0.2">
      <c r="A43" s="51" t="s">
        <v>195</v>
      </c>
      <c r="B43" s="51"/>
      <c r="D43" s="8" t="s">
        <v>101</v>
      </c>
      <c r="F43" s="8" t="s">
        <v>101</v>
      </c>
      <c r="H43" s="8" t="s">
        <v>196</v>
      </c>
      <c r="J43" s="8" t="s">
        <v>197</v>
      </c>
      <c r="L43" s="10">
        <v>18</v>
      </c>
      <c r="N43" s="10">
        <v>18</v>
      </c>
      <c r="P43" s="9">
        <v>3000000</v>
      </c>
      <c r="R43" s="9">
        <v>2443497955534</v>
      </c>
      <c r="T43" s="9">
        <v>2168100000000</v>
      </c>
      <c r="V43" s="9">
        <v>0</v>
      </c>
      <c r="X43" s="9">
        <v>0</v>
      </c>
      <c r="Z43" s="9">
        <v>0</v>
      </c>
      <c r="AB43" s="9">
        <v>0</v>
      </c>
      <c r="AD43" s="9">
        <v>3000000</v>
      </c>
      <c r="AF43" s="9">
        <v>722700</v>
      </c>
      <c r="AH43" s="9">
        <v>2443497955534</v>
      </c>
      <c r="AJ43" s="9">
        <v>2168100000000</v>
      </c>
      <c r="AL43" s="10">
        <v>0.34</v>
      </c>
      <c r="AO43" s="30"/>
    </row>
    <row r="44" spans="1:41" ht="21.75" customHeight="1" x14ac:dyDescent="0.2">
      <c r="A44" s="51" t="s">
        <v>198</v>
      </c>
      <c r="B44" s="51"/>
      <c r="D44" s="8" t="s">
        <v>101</v>
      </c>
      <c r="F44" s="8" t="s">
        <v>101</v>
      </c>
      <c r="H44" s="8" t="s">
        <v>199</v>
      </c>
      <c r="J44" s="8" t="s">
        <v>200</v>
      </c>
      <c r="L44" s="10">
        <v>18</v>
      </c>
      <c r="N44" s="10">
        <v>18</v>
      </c>
      <c r="P44" s="9">
        <v>3211273</v>
      </c>
      <c r="R44" s="9">
        <v>3211353866917</v>
      </c>
      <c r="T44" s="9">
        <v>3176620153057</v>
      </c>
      <c r="V44" s="9">
        <v>0</v>
      </c>
      <c r="X44" s="9">
        <v>0</v>
      </c>
      <c r="Z44" s="9">
        <v>0</v>
      </c>
      <c r="AB44" s="9">
        <v>0</v>
      </c>
      <c r="AD44" s="9">
        <v>3211273</v>
      </c>
      <c r="AF44" s="9">
        <v>902258</v>
      </c>
      <c r="AH44" s="9">
        <v>3211353866917</v>
      </c>
      <c r="AJ44" s="9">
        <v>2897396754434</v>
      </c>
      <c r="AL44" s="10">
        <v>0.45</v>
      </c>
      <c r="AO44" s="30"/>
    </row>
    <row r="45" spans="1:41" ht="21.75" customHeight="1" x14ac:dyDescent="0.2">
      <c r="A45" s="51" t="s">
        <v>201</v>
      </c>
      <c r="B45" s="51"/>
      <c r="D45" s="8" t="s">
        <v>101</v>
      </c>
      <c r="F45" s="8" t="s">
        <v>101</v>
      </c>
      <c r="H45" s="8" t="s">
        <v>202</v>
      </c>
      <c r="J45" s="8" t="s">
        <v>203</v>
      </c>
      <c r="L45" s="10">
        <v>23</v>
      </c>
      <c r="N45" s="10">
        <v>23</v>
      </c>
      <c r="P45" s="9">
        <v>5000000</v>
      </c>
      <c r="R45" s="9">
        <v>4999029907343</v>
      </c>
      <c r="T45" s="9">
        <v>4061250000000</v>
      </c>
      <c r="V45" s="9">
        <v>0</v>
      </c>
      <c r="X45" s="9">
        <v>0</v>
      </c>
      <c r="Z45" s="9">
        <v>0</v>
      </c>
      <c r="AB45" s="9">
        <v>0</v>
      </c>
      <c r="AD45" s="9">
        <v>5000000</v>
      </c>
      <c r="AF45" s="9">
        <v>812250</v>
      </c>
      <c r="AH45" s="9">
        <v>4999029907343</v>
      </c>
      <c r="AJ45" s="9">
        <v>4061250000000</v>
      </c>
      <c r="AL45" s="10">
        <v>0.63</v>
      </c>
      <c r="AO45" s="30"/>
    </row>
    <row r="46" spans="1:41" ht="21.75" customHeight="1" x14ac:dyDescent="0.2">
      <c r="A46" s="51" t="s">
        <v>204</v>
      </c>
      <c r="B46" s="51"/>
      <c r="D46" s="8" t="s">
        <v>101</v>
      </c>
      <c r="F46" s="8" t="s">
        <v>101</v>
      </c>
      <c r="H46" s="8" t="s">
        <v>205</v>
      </c>
      <c r="J46" s="8" t="s">
        <v>206</v>
      </c>
      <c r="L46" s="10">
        <v>23</v>
      </c>
      <c r="N46" s="10">
        <v>23</v>
      </c>
      <c r="P46" s="9">
        <v>1195000</v>
      </c>
      <c r="R46" s="9">
        <v>1195000000000</v>
      </c>
      <c r="T46" s="9">
        <v>1021725000000</v>
      </c>
      <c r="V46" s="9">
        <v>0</v>
      </c>
      <c r="X46" s="9">
        <v>0</v>
      </c>
      <c r="Z46" s="9">
        <v>0</v>
      </c>
      <c r="AB46" s="9">
        <v>0</v>
      </c>
      <c r="AD46" s="9">
        <v>1195000</v>
      </c>
      <c r="AF46" s="9">
        <v>855000</v>
      </c>
      <c r="AH46" s="9">
        <v>1195000000000</v>
      </c>
      <c r="AJ46" s="9">
        <v>1021725000000</v>
      </c>
      <c r="AL46" s="10">
        <v>0.16</v>
      </c>
      <c r="AO46" s="30"/>
    </row>
    <row r="47" spans="1:41" ht="21.75" customHeight="1" x14ac:dyDescent="0.2">
      <c r="A47" s="51" t="s">
        <v>207</v>
      </c>
      <c r="B47" s="51"/>
      <c r="D47" s="8" t="s">
        <v>101</v>
      </c>
      <c r="F47" s="8" t="s">
        <v>101</v>
      </c>
      <c r="H47" s="8" t="s">
        <v>208</v>
      </c>
      <c r="J47" s="8" t="s">
        <v>209</v>
      </c>
      <c r="L47" s="10">
        <v>23</v>
      </c>
      <c r="N47" s="10">
        <v>23</v>
      </c>
      <c r="P47" s="9">
        <v>4000000</v>
      </c>
      <c r="R47" s="9">
        <v>3997927468004</v>
      </c>
      <c r="T47" s="9">
        <v>3263292000000</v>
      </c>
      <c r="V47" s="9">
        <v>0</v>
      </c>
      <c r="X47" s="9">
        <v>0</v>
      </c>
      <c r="Z47" s="9">
        <v>0</v>
      </c>
      <c r="AB47" s="9">
        <v>0</v>
      </c>
      <c r="AD47" s="9">
        <v>4000000</v>
      </c>
      <c r="AF47" s="9">
        <v>815823</v>
      </c>
      <c r="AH47" s="9">
        <v>3997927468004</v>
      </c>
      <c r="AJ47" s="9">
        <v>3263292000000</v>
      </c>
      <c r="AL47" s="10">
        <v>0.51</v>
      </c>
      <c r="AO47" s="30"/>
    </row>
    <row r="48" spans="1:41" ht="21.75" customHeight="1" x14ac:dyDescent="0.2">
      <c r="A48" s="51" t="s">
        <v>210</v>
      </c>
      <c r="B48" s="51"/>
      <c r="D48" s="8" t="s">
        <v>101</v>
      </c>
      <c r="F48" s="8" t="s">
        <v>101</v>
      </c>
      <c r="H48" s="8" t="s">
        <v>211</v>
      </c>
      <c r="J48" s="8" t="s">
        <v>212</v>
      </c>
      <c r="L48" s="10">
        <v>23</v>
      </c>
      <c r="N48" s="10">
        <v>23</v>
      </c>
      <c r="P48" s="9">
        <v>495000</v>
      </c>
      <c r="R48" s="9">
        <v>495073136226</v>
      </c>
      <c r="T48" s="9">
        <v>423225000000</v>
      </c>
      <c r="V48" s="9">
        <v>0</v>
      </c>
      <c r="X48" s="9">
        <v>0</v>
      </c>
      <c r="Z48" s="9">
        <v>0</v>
      </c>
      <c r="AB48" s="9">
        <v>0</v>
      </c>
      <c r="AD48" s="9">
        <v>495000</v>
      </c>
      <c r="AF48" s="9">
        <v>855846</v>
      </c>
      <c r="AH48" s="9">
        <v>495073136226</v>
      </c>
      <c r="AJ48" s="9">
        <v>423643770000</v>
      </c>
      <c r="AL48" s="10">
        <v>7.0000000000000007E-2</v>
      </c>
      <c r="AO48" s="30"/>
    </row>
    <row r="49" spans="1:41" ht="21.75" customHeight="1" x14ac:dyDescent="0.2">
      <c r="A49" s="51" t="s">
        <v>213</v>
      </c>
      <c r="B49" s="51"/>
      <c r="D49" s="8" t="s">
        <v>101</v>
      </c>
      <c r="F49" s="8" t="s">
        <v>101</v>
      </c>
      <c r="H49" s="8" t="s">
        <v>214</v>
      </c>
      <c r="J49" s="8" t="s">
        <v>215</v>
      </c>
      <c r="L49" s="10">
        <v>18</v>
      </c>
      <c r="N49" s="10">
        <v>18</v>
      </c>
      <c r="P49" s="9">
        <v>4995000</v>
      </c>
      <c r="R49" s="9">
        <v>4993410223398</v>
      </c>
      <c r="T49" s="9">
        <v>4068527400000</v>
      </c>
      <c r="V49" s="9">
        <v>0</v>
      </c>
      <c r="X49" s="9">
        <v>0</v>
      </c>
      <c r="Z49" s="9">
        <v>0</v>
      </c>
      <c r="AB49" s="9">
        <v>0</v>
      </c>
      <c r="AD49" s="9">
        <v>4995000</v>
      </c>
      <c r="AF49" s="9">
        <v>814520</v>
      </c>
      <c r="AH49" s="9">
        <v>4993410223398</v>
      </c>
      <c r="AJ49" s="9">
        <v>4068527400000</v>
      </c>
      <c r="AL49" s="10">
        <v>0.63</v>
      </c>
      <c r="AO49" s="30"/>
    </row>
    <row r="50" spans="1:41" ht="21.75" customHeight="1" x14ac:dyDescent="0.2">
      <c r="A50" s="51" t="s">
        <v>216</v>
      </c>
      <c r="B50" s="51"/>
      <c r="D50" s="8" t="s">
        <v>101</v>
      </c>
      <c r="F50" s="8" t="s">
        <v>101</v>
      </c>
      <c r="H50" s="8" t="s">
        <v>217</v>
      </c>
      <c r="J50" s="8" t="s">
        <v>218</v>
      </c>
      <c r="L50" s="10">
        <v>23</v>
      </c>
      <c r="N50" s="10">
        <v>23</v>
      </c>
      <c r="P50" s="9">
        <v>430000</v>
      </c>
      <c r="R50" s="9">
        <v>430020000000</v>
      </c>
      <c r="T50" s="9">
        <v>387000000000</v>
      </c>
      <c r="V50" s="9">
        <v>0</v>
      </c>
      <c r="X50" s="9">
        <v>0</v>
      </c>
      <c r="Z50" s="9">
        <v>430000</v>
      </c>
      <c r="AB50" s="9">
        <v>429940000000</v>
      </c>
      <c r="AD50" s="9">
        <v>0</v>
      </c>
      <c r="AF50" s="9">
        <v>0</v>
      </c>
      <c r="AH50" s="9">
        <v>0</v>
      </c>
      <c r="AJ50" s="9">
        <v>0</v>
      </c>
      <c r="AL50" s="10">
        <v>0</v>
      </c>
      <c r="AO50" s="30"/>
    </row>
    <row r="51" spans="1:41" ht="21.75" customHeight="1" x14ac:dyDescent="0.2">
      <c r="A51" s="51" t="s">
        <v>219</v>
      </c>
      <c r="B51" s="51"/>
      <c r="D51" s="8" t="s">
        <v>101</v>
      </c>
      <c r="F51" s="8" t="s">
        <v>101</v>
      </c>
      <c r="H51" s="8" t="s">
        <v>220</v>
      </c>
      <c r="J51" s="8" t="s">
        <v>221</v>
      </c>
      <c r="L51" s="10">
        <v>23</v>
      </c>
      <c r="N51" s="10">
        <v>23</v>
      </c>
      <c r="P51" s="9">
        <v>1999977</v>
      </c>
      <c r="R51" s="9">
        <v>1998039094680</v>
      </c>
      <c r="T51" s="9">
        <v>1678042702287</v>
      </c>
      <c r="V51" s="9">
        <v>0</v>
      </c>
      <c r="X51" s="9">
        <v>0</v>
      </c>
      <c r="Z51" s="9">
        <v>0</v>
      </c>
      <c r="AB51" s="9">
        <v>0</v>
      </c>
      <c r="AD51" s="9">
        <v>1999977</v>
      </c>
      <c r="AF51" s="9">
        <v>839031</v>
      </c>
      <c r="AH51" s="9">
        <v>1998039094680</v>
      </c>
      <c r="AJ51" s="9">
        <v>1678042702287</v>
      </c>
      <c r="AL51" s="10">
        <v>0.26</v>
      </c>
      <c r="AO51" s="30"/>
    </row>
    <row r="52" spans="1:41" ht="21.75" customHeight="1" x14ac:dyDescent="0.2">
      <c r="A52" s="51" t="s">
        <v>222</v>
      </c>
      <c r="B52" s="51"/>
      <c r="D52" s="8" t="s">
        <v>101</v>
      </c>
      <c r="F52" s="8" t="s">
        <v>101</v>
      </c>
      <c r="H52" s="8" t="s">
        <v>223</v>
      </c>
      <c r="J52" s="8" t="s">
        <v>224</v>
      </c>
      <c r="L52" s="10">
        <v>23</v>
      </c>
      <c r="N52" s="10">
        <v>23</v>
      </c>
      <c r="P52" s="9">
        <v>995000</v>
      </c>
      <c r="R52" s="9">
        <v>995166413705</v>
      </c>
      <c r="T52" s="9">
        <v>850725000000</v>
      </c>
      <c r="V52" s="9">
        <v>0</v>
      </c>
      <c r="X52" s="9">
        <v>0</v>
      </c>
      <c r="Z52" s="9">
        <v>0</v>
      </c>
      <c r="AB52" s="9">
        <v>0</v>
      </c>
      <c r="AD52" s="9">
        <v>995000</v>
      </c>
      <c r="AF52" s="9">
        <v>855000</v>
      </c>
      <c r="AH52" s="9">
        <v>995166413705</v>
      </c>
      <c r="AJ52" s="9">
        <v>850725000000</v>
      </c>
      <c r="AL52" s="10">
        <v>0.13</v>
      </c>
      <c r="AO52" s="30"/>
    </row>
    <row r="53" spans="1:41" ht="21.75" customHeight="1" x14ac:dyDescent="0.2">
      <c r="A53" s="51" t="s">
        <v>225</v>
      </c>
      <c r="B53" s="51"/>
      <c r="D53" s="8" t="s">
        <v>101</v>
      </c>
      <c r="F53" s="8" t="s">
        <v>101</v>
      </c>
      <c r="H53" s="8" t="s">
        <v>226</v>
      </c>
      <c r="J53" s="8" t="s">
        <v>227</v>
      </c>
      <c r="L53" s="10">
        <v>23</v>
      </c>
      <c r="N53" s="10">
        <v>23</v>
      </c>
      <c r="P53" s="9">
        <v>3000000</v>
      </c>
      <c r="R53" s="9">
        <v>2999029907343</v>
      </c>
      <c r="T53" s="9">
        <v>2436750000000</v>
      </c>
      <c r="V53" s="9">
        <v>0</v>
      </c>
      <c r="X53" s="9">
        <v>0</v>
      </c>
      <c r="Z53" s="9">
        <v>0</v>
      </c>
      <c r="AB53" s="9">
        <v>0</v>
      </c>
      <c r="AD53" s="9">
        <v>3000000</v>
      </c>
      <c r="AF53" s="9">
        <v>812250</v>
      </c>
      <c r="AH53" s="9">
        <v>2999029907343</v>
      </c>
      <c r="AJ53" s="9">
        <v>2436750000000</v>
      </c>
      <c r="AL53" s="10">
        <v>0.38</v>
      </c>
      <c r="AO53" s="30"/>
    </row>
    <row r="54" spans="1:41" ht="21.75" customHeight="1" x14ac:dyDescent="0.2">
      <c r="A54" s="51" t="s">
        <v>228</v>
      </c>
      <c r="B54" s="51"/>
      <c r="D54" s="8" t="s">
        <v>101</v>
      </c>
      <c r="F54" s="8" t="s">
        <v>101</v>
      </c>
      <c r="H54" s="8" t="s">
        <v>229</v>
      </c>
      <c r="J54" s="8" t="s">
        <v>230</v>
      </c>
      <c r="L54" s="10">
        <v>18</v>
      </c>
      <c r="N54" s="10">
        <v>18</v>
      </c>
      <c r="P54" s="9">
        <v>5980000</v>
      </c>
      <c r="R54" s="9">
        <v>5980020000000</v>
      </c>
      <c r="T54" s="9">
        <v>4563936000000</v>
      </c>
      <c r="V54" s="9">
        <v>0</v>
      </c>
      <c r="X54" s="9">
        <v>0</v>
      </c>
      <c r="Z54" s="9">
        <v>0</v>
      </c>
      <c r="AB54" s="9">
        <v>0</v>
      </c>
      <c r="AD54" s="9">
        <v>5980000</v>
      </c>
      <c r="AF54" s="9">
        <v>763200</v>
      </c>
      <c r="AH54" s="9">
        <v>5980020000000</v>
      </c>
      <c r="AJ54" s="9">
        <v>4563936000000</v>
      </c>
      <c r="AL54" s="10">
        <v>0.71</v>
      </c>
      <c r="AO54" s="30"/>
    </row>
    <row r="55" spans="1:41" ht="21.75" customHeight="1" x14ac:dyDescent="0.2">
      <c r="A55" s="51" t="s">
        <v>231</v>
      </c>
      <c r="B55" s="51"/>
      <c r="D55" s="8" t="s">
        <v>101</v>
      </c>
      <c r="F55" s="8" t="s">
        <v>101</v>
      </c>
      <c r="H55" s="8" t="s">
        <v>232</v>
      </c>
      <c r="J55" s="8" t="s">
        <v>233</v>
      </c>
      <c r="L55" s="10">
        <v>20.5</v>
      </c>
      <c r="N55" s="10">
        <v>20.5</v>
      </c>
      <c r="P55" s="9">
        <v>5000</v>
      </c>
      <c r="R55" s="9">
        <v>4468059688</v>
      </c>
      <c r="T55" s="9">
        <v>4755150000</v>
      </c>
      <c r="V55" s="9">
        <v>0</v>
      </c>
      <c r="X55" s="9">
        <v>0</v>
      </c>
      <c r="Z55" s="9">
        <v>0</v>
      </c>
      <c r="AB55" s="9">
        <v>0</v>
      </c>
      <c r="AD55" s="9">
        <v>5000</v>
      </c>
      <c r="AF55" s="9">
        <v>951030</v>
      </c>
      <c r="AH55" s="9">
        <v>4468059688</v>
      </c>
      <c r="AJ55" s="9">
        <v>4755150000</v>
      </c>
      <c r="AL55" s="10">
        <v>0</v>
      </c>
      <c r="AO55" s="30"/>
    </row>
    <row r="56" spans="1:41" ht="21.75" customHeight="1" x14ac:dyDescent="0.2">
      <c r="A56" s="51" t="s">
        <v>234</v>
      </c>
      <c r="B56" s="51"/>
      <c r="D56" s="8" t="s">
        <v>101</v>
      </c>
      <c r="F56" s="8" t="s">
        <v>101</v>
      </c>
      <c r="H56" s="8" t="s">
        <v>235</v>
      </c>
      <c r="J56" s="8" t="s">
        <v>236</v>
      </c>
      <c r="L56" s="10">
        <v>20.5</v>
      </c>
      <c r="N56" s="10">
        <v>20.5</v>
      </c>
      <c r="P56" s="9">
        <v>5000000</v>
      </c>
      <c r="R56" s="9">
        <v>4586384427599</v>
      </c>
      <c r="T56" s="9">
        <v>3980000000000</v>
      </c>
      <c r="V56" s="9">
        <v>0</v>
      </c>
      <c r="X56" s="9">
        <v>0</v>
      </c>
      <c r="Z56" s="9">
        <v>5000000</v>
      </c>
      <c r="AB56" s="9">
        <v>3897500000000</v>
      </c>
      <c r="AD56" s="9">
        <v>0</v>
      </c>
      <c r="AF56" s="9">
        <v>0</v>
      </c>
      <c r="AH56" s="9">
        <v>0</v>
      </c>
      <c r="AJ56" s="9">
        <v>0</v>
      </c>
      <c r="AL56" s="10">
        <v>0</v>
      </c>
      <c r="AO56" s="30"/>
    </row>
    <row r="57" spans="1:41" ht="21.75" customHeight="1" x14ac:dyDescent="0.2">
      <c r="A57" s="51" t="s">
        <v>237</v>
      </c>
      <c r="B57" s="51"/>
      <c r="D57" s="8" t="s">
        <v>101</v>
      </c>
      <c r="F57" s="8" t="s">
        <v>101</v>
      </c>
      <c r="H57" s="8" t="s">
        <v>238</v>
      </c>
      <c r="J57" s="8" t="s">
        <v>239</v>
      </c>
      <c r="L57" s="10">
        <v>20.5</v>
      </c>
      <c r="N57" s="10">
        <v>20.5</v>
      </c>
      <c r="P57" s="9">
        <v>215000</v>
      </c>
      <c r="R57" s="9">
        <v>192363212487</v>
      </c>
      <c r="T57" s="9">
        <v>205232550000</v>
      </c>
      <c r="V57" s="9">
        <v>0</v>
      </c>
      <c r="X57" s="9">
        <v>0</v>
      </c>
      <c r="Z57" s="9">
        <v>0</v>
      </c>
      <c r="AB57" s="9">
        <v>0</v>
      </c>
      <c r="AD57" s="9">
        <v>215000</v>
      </c>
      <c r="AF57" s="9">
        <v>944480</v>
      </c>
      <c r="AH57" s="9">
        <v>192363212487</v>
      </c>
      <c r="AJ57" s="9">
        <v>203063200000</v>
      </c>
      <c r="AL57" s="10">
        <v>0.03</v>
      </c>
      <c r="AO57" s="30"/>
    </row>
    <row r="58" spans="1:41" ht="21.75" customHeight="1" x14ac:dyDescent="0.2">
      <c r="A58" s="51" t="s">
        <v>240</v>
      </c>
      <c r="B58" s="51"/>
      <c r="D58" s="8" t="s">
        <v>101</v>
      </c>
      <c r="F58" s="8" t="s">
        <v>101</v>
      </c>
      <c r="H58" s="8" t="s">
        <v>241</v>
      </c>
      <c r="J58" s="8" t="s">
        <v>242</v>
      </c>
      <c r="L58" s="10">
        <v>23</v>
      </c>
      <c r="N58" s="10">
        <v>23</v>
      </c>
      <c r="P58" s="9">
        <v>15811025</v>
      </c>
      <c r="R58" s="9">
        <v>14943673889616</v>
      </c>
      <c r="T58" s="9">
        <v>15210206050000</v>
      </c>
      <c r="V58" s="9">
        <v>0</v>
      </c>
      <c r="X58" s="9">
        <v>0</v>
      </c>
      <c r="Z58" s="9">
        <v>15811025</v>
      </c>
      <c r="AB58" s="9">
        <v>15271377587656</v>
      </c>
      <c r="AD58" s="9">
        <v>0</v>
      </c>
      <c r="AF58" s="9">
        <v>0</v>
      </c>
      <c r="AH58" s="9">
        <v>0</v>
      </c>
      <c r="AJ58" s="9">
        <v>0</v>
      </c>
      <c r="AL58" s="10">
        <v>0</v>
      </c>
      <c r="AO58" s="30"/>
    </row>
    <row r="59" spans="1:41" ht="21.75" customHeight="1" x14ac:dyDescent="0.2">
      <c r="A59" s="51" t="s">
        <v>243</v>
      </c>
      <c r="B59" s="51"/>
      <c r="D59" s="8" t="s">
        <v>101</v>
      </c>
      <c r="F59" s="8" t="s">
        <v>101</v>
      </c>
      <c r="H59" s="8" t="s">
        <v>244</v>
      </c>
      <c r="J59" s="8" t="s">
        <v>245</v>
      </c>
      <c r="L59" s="10">
        <v>23</v>
      </c>
      <c r="N59" s="10">
        <v>23</v>
      </c>
      <c r="P59" s="9">
        <v>4400014</v>
      </c>
      <c r="R59" s="9">
        <v>3890147068776</v>
      </c>
      <c r="T59" s="9">
        <v>3900480410580</v>
      </c>
      <c r="V59" s="9">
        <v>0</v>
      </c>
      <c r="X59" s="9">
        <v>0</v>
      </c>
      <c r="Z59" s="9">
        <v>0</v>
      </c>
      <c r="AB59" s="9">
        <v>0</v>
      </c>
      <c r="AD59" s="9">
        <v>4400014</v>
      </c>
      <c r="AF59" s="9">
        <v>885710</v>
      </c>
      <c r="AH59" s="9">
        <v>3890147068776</v>
      </c>
      <c r="AJ59" s="9">
        <v>3897136399940</v>
      </c>
      <c r="AL59" s="10">
        <v>0.6</v>
      </c>
      <c r="AO59" s="30"/>
    </row>
    <row r="60" spans="1:41" ht="21.75" customHeight="1" x14ac:dyDescent="0.2">
      <c r="A60" s="51" t="s">
        <v>246</v>
      </c>
      <c r="B60" s="51"/>
      <c r="D60" s="8" t="s">
        <v>101</v>
      </c>
      <c r="F60" s="8" t="s">
        <v>101</v>
      </c>
      <c r="H60" s="8" t="s">
        <v>247</v>
      </c>
      <c r="J60" s="8" t="s">
        <v>248</v>
      </c>
      <c r="L60" s="10">
        <v>23</v>
      </c>
      <c r="N60" s="10">
        <v>23</v>
      </c>
      <c r="P60" s="9">
        <v>5000</v>
      </c>
      <c r="R60" s="9">
        <v>4788119330</v>
      </c>
      <c r="T60" s="9">
        <v>4870000000</v>
      </c>
      <c r="V60" s="9">
        <v>0</v>
      </c>
      <c r="X60" s="9">
        <v>0</v>
      </c>
      <c r="Z60" s="9">
        <v>0</v>
      </c>
      <c r="AB60" s="9">
        <v>0</v>
      </c>
      <c r="AD60" s="9">
        <v>5000</v>
      </c>
      <c r="AF60" s="9">
        <v>974000</v>
      </c>
      <c r="AH60" s="9">
        <v>4788119330</v>
      </c>
      <c r="AJ60" s="9">
        <v>4870000000</v>
      </c>
      <c r="AL60" s="10">
        <v>0</v>
      </c>
      <c r="AO60" s="30"/>
    </row>
    <row r="61" spans="1:41" ht="21.75" customHeight="1" x14ac:dyDescent="0.2">
      <c r="A61" s="51" t="s">
        <v>249</v>
      </c>
      <c r="B61" s="51"/>
      <c r="D61" s="8" t="s">
        <v>101</v>
      </c>
      <c r="F61" s="8" t="s">
        <v>101</v>
      </c>
      <c r="H61" s="8" t="s">
        <v>107</v>
      </c>
      <c r="J61" s="8" t="s">
        <v>250</v>
      </c>
      <c r="L61" s="10">
        <v>23</v>
      </c>
      <c r="N61" s="10">
        <v>23</v>
      </c>
      <c r="P61" s="9">
        <v>2639000</v>
      </c>
      <c r="R61" s="9">
        <v>2279101808744</v>
      </c>
      <c r="T61" s="9">
        <v>2300231570000</v>
      </c>
      <c r="V61" s="9">
        <v>0</v>
      </c>
      <c r="X61" s="9">
        <v>0</v>
      </c>
      <c r="Z61" s="9">
        <v>0</v>
      </c>
      <c r="AB61" s="9">
        <v>0</v>
      </c>
      <c r="AD61" s="9">
        <v>2639000</v>
      </c>
      <c r="AF61" s="9">
        <v>886670</v>
      </c>
      <c r="AH61" s="9">
        <v>2279101808744</v>
      </c>
      <c r="AJ61" s="9">
        <v>2339922130000</v>
      </c>
      <c r="AL61" s="10">
        <v>0.36</v>
      </c>
      <c r="AO61" s="30"/>
    </row>
    <row r="62" spans="1:41" ht="21.75" customHeight="1" x14ac:dyDescent="0.2">
      <c r="A62" s="51" t="s">
        <v>251</v>
      </c>
      <c r="B62" s="51"/>
      <c r="D62" s="8" t="s">
        <v>101</v>
      </c>
      <c r="F62" s="8" t="s">
        <v>101</v>
      </c>
      <c r="H62" s="8" t="s">
        <v>252</v>
      </c>
      <c r="J62" s="8" t="s">
        <v>253</v>
      </c>
      <c r="L62" s="10">
        <v>23</v>
      </c>
      <c r="N62" s="10">
        <v>23</v>
      </c>
      <c r="P62" s="9">
        <v>1290000</v>
      </c>
      <c r="R62" s="9">
        <v>1103543600413</v>
      </c>
      <c r="T62" s="9">
        <v>1111335000000</v>
      </c>
      <c r="V62" s="9">
        <v>0</v>
      </c>
      <c r="X62" s="9">
        <v>0</v>
      </c>
      <c r="Z62" s="9">
        <v>0</v>
      </c>
      <c r="AB62" s="9">
        <v>0</v>
      </c>
      <c r="AD62" s="9">
        <v>1290000</v>
      </c>
      <c r="AF62" s="9">
        <v>875000</v>
      </c>
      <c r="AH62" s="9">
        <v>1103543600413</v>
      </c>
      <c r="AJ62" s="9">
        <v>1128750000000</v>
      </c>
      <c r="AL62" s="10">
        <v>0.18</v>
      </c>
      <c r="AO62" s="30"/>
    </row>
    <row r="63" spans="1:41" ht="21.75" customHeight="1" x14ac:dyDescent="0.2">
      <c r="A63" s="51" t="s">
        <v>254</v>
      </c>
      <c r="B63" s="51"/>
      <c r="D63" s="8" t="s">
        <v>101</v>
      </c>
      <c r="F63" s="8" t="s">
        <v>101</v>
      </c>
      <c r="H63" s="8" t="s">
        <v>255</v>
      </c>
      <c r="J63" s="8" t="s">
        <v>256</v>
      </c>
      <c r="L63" s="10">
        <v>23</v>
      </c>
      <c r="N63" s="10">
        <v>23</v>
      </c>
      <c r="P63" s="9">
        <v>1200000</v>
      </c>
      <c r="R63" s="9">
        <v>1030861868875</v>
      </c>
      <c r="T63" s="9">
        <v>1098396000000</v>
      </c>
      <c r="V63" s="9">
        <v>0</v>
      </c>
      <c r="X63" s="9">
        <v>0</v>
      </c>
      <c r="Z63" s="9">
        <v>1200000</v>
      </c>
      <c r="AB63" s="9">
        <v>1076381679750</v>
      </c>
      <c r="AD63" s="9">
        <v>0</v>
      </c>
      <c r="AF63" s="9">
        <v>0</v>
      </c>
      <c r="AH63" s="9">
        <v>0</v>
      </c>
      <c r="AJ63" s="9">
        <v>0</v>
      </c>
      <c r="AL63" s="10">
        <v>0</v>
      </c>
      <c r="AO63" s="30"/>
    </row>
    <row r="64" spans="1:41" ht="21.75" customHeight="1" x14ac:dyDescent="0.2">
      <c r="A64" s="51" t="s">
        <v>257</v>
      </c>
      <c r="B64" s="51"/>
      <c r="D64" s="8" t="s">
        <v>101</v>
      </c>
      <c r="F64" s="8" t="s">
        <v>101</v>
      </c>
      <c r="H64" s="8" t="s">
        <v>255</v>
      </c>
      <c r="J64" s="8" t="s">
        <v>258</v>
      </c>
      <c r="L64" s="10">
        <v>23</v>
      </c>
      <c r="N64" s="10">
        <v>23</v>
      </c>
      <c r="P64" s="9">
        <v>1200000</v>
      </c>
      <c r="R64" s="9">
        <v>1024321834812</v>
      </c>
      <c r="T64" s="9">
        <v>1024140000000</v>
      </c>
      <c r="V64" s="9">
        <v>0</v>
      </c>
      <c r="X64" s="9">
        <v>0</v>
      </c>
      <c r="Z64" s="9">
        <v>0</v>
      </c>
      <c r="AB64" s="9">
        <v>0</v>
      </c>
      <c r="AD64" s="9">
        <v>1200000</v>
      </c>
      <c r="AF64" s="9">
        <v>846800</v>
      </c>
      <c r="AH64" s="9">
        <v>1024321834812</v>
      </c>
      <c r="AJ64" s="9">
        <v>1016160000000</v>
      </c>
      <c r="AL64" s="10">
        <v>0.16</v>
      </c>
      <c r="AO64" s="30"/>
    </row>
    <row r="65" spans="1:41" ht="21.75" customHeight="1" x14ac:dyDescent="0.2">
      <c r="A65" s="51" t="s">
        <v>259</v>
      </c>
      <c r="B65" s="51"/>
      <c r="D65" s="8" t="s">
        <v>101</v>
      </c>
      <c r="F65" s="8" t="s">
        <v>101</v>
      </c>
      <c r="H65" s="8" t="s">
        <v>116</v>
      </c>
      <c r="J65" s="8" t="s">
        <v>260</v>
      </c>
      <c r="L65" s="10">
        <v>23</v>
      </c>
      <c r="N65" s="10">
        <v>23</v>
      </c>
      <c r="P65" s="9">
        <v>8974290</v>
      </c>
      <c r="R65" s="9">
        <v>8246931097891</v>
      </c>
      <c r="T65" s="9">
        <v>8615318400000</v>
      </c>
      <c r="V65" s="9">
        <v>0</v>
      </c>
      <c r="X65" s="9">
        <v>0</v>
      </c>
      <c r="Z65" s="9">
        <v>8974290</v>
      </c>
      <c r="AB65" s="9">
        <v>8269990462198</v>
      </c>
      <c r="AD65" s="9">
        <v>0</v>
      </c>
      <c r="AF65" s="9">
        <v>0</v>
      </c>
      <c r="AH65" s="9">
        <v>0</v>
      </c>
      <c r="AJ65" s="9">
        <v>0</v>
      </c>
      <c r="AL65" s="10">
        <v>0</v>
      </c>
      <c r="AO65" s="30"/>
    </row>
    <row r="66" spans="1:41" ht="21.75" customHeight="1" x14ac:dyDescent="0.2">
      <c r="A66" s="51" t="s">
        <v>261</v>
      </c>
      <c r="B66" s="51"/>
      <c r="D66" s="8" t="s">
        <v>101</v>
      </c>
      <c r="F66" s="8" t="s">
        <v>101</v>
      </c>
      <c r="H66" s="8" t="s">
        <v>262</v>
      </c>
      <c r="J66" s="8" t="s">
        <v>263</v>
      </c>
      <c r="L66" s="10">
        <v>23</v>
      </c>
      <c r="N66" s="10">
        <v>23</v>
      </c>
      <c r="P66" s="9">
        <v>129000</v>
      </c>
      <c r="R66" s="9">
        <v>124125090000</v>
      </c>
      <c r="T66" s="9">
        <v>107248020000</v>
      </c>
      <c r="V66" s="9">
        <v>0</v>
      </c>
      <c r="X66" s="9">
        <v>0</v>
      </c>
      <c r="Z66" s="9">
        <v>0</v>
      </c>
      <c r="AB66" s="9">
        <v>0</v>
      </c>
      <c r="AD66" s="9">
        <v>129000</v>
      </c>
      <c r="AF66" s="9">
        <v>851340</v>
      </c>
      <c r="AH66" s="9">
        <v>124125090000</v>
      </c>
      <c r="AJ66" s="9">
        <v>109822860000</v>
      </c>
      <c r="AL66" s="10">
        <v>0.02</v>
      </c>
      <c r="AO66" s="30"/>
    </row>
    <row r="67" spans="1:41" ht="21.75" customHeight="1" x14ac:dyDescent="0.2">
      <c r="A67" s="51" t="s">
        <v>264</v>
      </c>
      <c r="B67" s="51"/>
      <c r="D67" s="8" t="s">
        <v>101</v>
      </c>
      <c r="F67" s="8" t="s">
        <v>101</v>
      </c>
      <c r="H67" s="8" t="s">
        <v>265</v>
      </c>
      <c r="J67" s="8" t="s">
        <v>266</v>
      </c>
      <c r="L67" s="10">
        <v>23</v>
      </c>
      <c r="N67" s="10">
        <v>23</v>
      </c>
      <c r="P67" s="9">
        <v>23610000</v>
      </c>
      <c r="R67" s="9">
        <v>19999802700000</v>
      </c>
      <c r="T67" s="9">
        <v>19839955200000</v>
      </c>
      <c r="V67" s="9">
        <v>0</v>
      </c>
      <c r="X67" s="9">
        <v>0</v>
      </c>
      <c r="Z67" s="9">
        <v>23610000</v>
      </c>
      <c r="AB67" s="9">
        <v>19517219936375</v>
      </c>
      <c r="AD67" s="9">
        <v>0</v>
      </c>
      <c r="AF67" s="9">
        <v>0</v>
      </c>
      <c r="AH67" s="9">
        <v>0</v>
      </c>
      <c r="AJ67" s="9">
        <v>0</v>
      </c>
      <c r="AL67" s="10">
        <v>0</v>
      </c>
      <c r="AO67" s="30"/>
    </row>
    <row r="68" spans="1:41" ht="21.75" customHeight="1" x14ac:dyDescent="0.2">
      <c r="A68" s="51" t="s">
        <v>267</v>
      </c>
      <c r="B68" s="51"/>
      <c r="D68" s="8" t="s">
        <v>101</v>
      </c>
      <c r="F68" s="8" t="s">
        <v>101</v>
      </c>
      <c r="H68" s="8" t="s">
        <v>268</v>
      </c>
      <c r="J68" s="8" t="s">
        <v>269</v>
      </c>
      <c r="L68" s="10">
        <v>23</v>
      </c>
      <c r="N68" s="10">
        <v>23</v>
      </c>
      <c r="P68" s="9">
        <v>397077</v>
      </c>
      <c r="R68" s="9">
        <v>310542009390</v>
      </c>
      <c r="T68" s="9">
        <v>320814391380</v>
      </c>
      <c r="V68" s="9">
        <v>0</v>
      </c>
      <c r="X68" s="9">
        <v>0</v>
      </c>
      <c r="Z68" s="9">
        <v>0</v>
      </c>
      <c r="AB68" s="9">
        <v>0</v>
      </c>
      <c r="AD68" s="9">
        <v>397077</v>
      </c>
      <c r="AF68" s="9">
        <v>783710</v>
      </c>
      <c r="AH68" s="9">
        <v>310542009390</v>
      </c>
      <c r="AJ68" s="9">
        <v>311193215670</v>
      </c>
      <c r="AL68" s="10">
        <v>0.05</v>
      </c>
      <c r="AO68" s="30"/>
    </row>
    <row r="69" spans="1:41" ht="21.75" customHeight="1" x14ac:dyDescent="0.2">
      <c r="A69" s="51" t="s">
        <v>270</v>
      </c>
      <c r="B69" s="51"/>
      <c r="D69" s="8" t="s">
        <v>101</v>
      </c>
      <c r="F69" s="8" t="s">
        <v>101</v>
      </c>
      <c r="H69" s="8" t="s">
        <v>271</v>
      </c>
      <c r="J69" s="8" t="s">
        <v>272</v>
      </c>
      <c r="L69" s="10">
        <v>23</v>
      </c>
      <c r="N69" s="10">
        <v>23</v>
      </c>
      <c r="P69" s="9">
        <v>45114822</v>
      </c>
      <c r="R69" s="9">
        <v>41627897407620</v>
      </c>
      <c r="T69" s="9">
        <v>35261293726980</v>
      </c>
      <c r="V69" s="9">
        <v>0</v>
      </c>
      <c r="X69" s="9">
        <v>0</v>
      </c>
      <c r="Z69" s="9">
        <v>0</v>
      </c>
      <c r="AB69" s="9">
        <v>0</v>
      </c>
      <c r="AD69" s="9">
        <v>45114822</v>
      </c>
      <c r="AF69" s="9">
        <v>781590</v>
      </c>
      <c r="AH69" s="9">
        <v>41627897407620</v>
      </c>
      <c r="AJ69" s="9">
        <v>35261293726980</v>
      </c>
      <c r="AL69" s="10">
        <v>5.47</v>
      </c>
      <c r="AO69" s="30"/>
    </row>
    <row r="70" spans="1:41" ht="21.75" customHeight="1" x14ac:dyDescent="0.2">
      <c r="A70" s="51" t="s">
        <v>273</v>
      </c>
      <c r="B70" s="51"/>
      <c r="D70" s="8" t="s">
        <v>101</v>
      </c>
      <c r="F70" s="8" t="s">
        <v>101</v>
      </c>
      <c r="H70" s="8" t="s">
        <v>274</v>
      </c>
      <c r="J70" s="8" t="s">
        <v>275</v>
      </c>
      <c r="L70" s="10">
        <v>23</v>
      </c>
      <c r="N70" s="10">
        <v>23</v>
      </c>
      <c r="P70" s="9">
        <v>165315</v>
      </c>
      <c r="R70" s="9">
        <v>132976079700</v>
      </c>
      <c r="T70" s="9">
        <v>132417315000</v>
      </c>
      <c r="V70" s="9">
        <v>0</v>
      </c>
      <c r="X70" s="9">
        <v>0</v>
      </c>
      <c r="Z70" s="9">
        <v>0</v>
      </c>
      <c r="AB70" s="9">
        <v>0</v>
      </c>
      <c r="AD70" s="9">
        <v>165315</v>
      </c>
      <c r="AF70" s="9">
        <v>794200</v>
      </c>
      <c r="AH70" s="9">
        <v>132976079700</v>
      </c>
      <c r="AJ70" s="9">
        <v>131293173000</v>
      </c>
      <c r="AL70" s="10">
        <v>0.02</v>
      </c>
      <c r="AO70" s="30"/>
    </row>
    <row r="71" spans="1:41" ht="21.75" customHeight="1" x14ac:dyDescent="0.2">
      <c r="A71" s="51" t="s">
        <v>276</v>
      </c>
      <c r="B71" s="51"/>
      <c r="D71" s="8" t="s">
        <v>101</v>
      </c>
      <c r="F71" s="8" t="s">
        <v>101</v>
      </c>
      <c r="H71" s="8" t="s">
        <v>277</v>
      </c>
      <c r="J71" s="8" t="s">
        <v>278</v>
      </c>
      <c r="L71" s="10">
        <v>23</v>
      </c>
      <c r="N71" s="10">
        <v>23</v>
      </c>
      <c r="P71" s="9">
        <v>210504</v>
      </c>
      <c r="R71" s="9">
        <v>199999850400</v>
      </c>
      <c r="T71" s="9">
        <v>168645279600</v>
      </c>
      <c r="V71" s="9">
        <v>0</v>
      </c>
      <c r="X71" s="9">
        <v>0</v>
      </c>
      <c r="Z71" s="9">
        <v>0</v>
      </c>
      <c r="AB71" s="9">
        <v>0</v>
      </c>
      <c r="AD71" s="9">
        <v>210504</v>
      </c>
      <c r="AF71" s="9">
        <v>804560</v>
      </c>
      <c r="AH71" s="9">
        <v>199999850400</v>
      </c>
      <c r="AJ71" s="9">
        <v>169363098240</v>
      </c>
      <c r="AL71" s="10">
        <v>0.03</v>
      </c>
      <c r="AO71" s="30"/>
    </row>
    <row r="72" spans="1:41" ht="21.75" customHeight="1" x14ac:dyDescent="0.2">
      <c r="A72" s="51" t="s">
        <v>279</v>
      </c>
      <c r="B72" s="51"/>
      <c r="D72" s="8" t="s">
        <v>101</v>
      </c>
      <c r="F72" s="8" t="s">
        <v>101</v>
      </c>
      <c r="H72" s="8" t="s">
        <v>280</v>
      </c>
      <c r="J72" s="8" t="s">
        <v>281</v>
      </c>
      <c r="L72" s="10">
        <v>23</v>
      </c>
      <c r="N72" s="10">
        <v>23</v>
      </c>
      <c r="P72" s="9">
        <v>7140000</v>
      </c>
      <c r="R72" s="9">
        <v>5768049000000</v>
      </c>
      <c r="T72" s="9">
        <v>5867295000000</v>
      </c>
      <c r="V72" s="9">
        <v>0</v>
      </c>
      <c r="X72" s="9">
        <v>0</v>
      </c>
      <c r="Z72" s="9">
        <v>1185000</v>
      </c>
      <c r="AB72" s="9">
        <v>959738451563</v>
      </c>
      <c r="AD72" s="9">
        <v>5955000</v>
      </c>
      <c r="AF72" s="9">
        <v>825750</v>
      </c>
      <c r="AH72" s="9">
        <v>4810746750000</v>
      </c>
      <c r="AJ72" s="9">
        <v>4917341250000</v>
      </c>
      <c r="AL72" s="10">
        <v>0.76</v>
      </c>
      <c r="AO72" s="30"/>
    </row>
    <row r="73" spans="1:41" ht="21.75" customHeight="1" x14ac:dyDescent="0.2">
      <c r="A73" s="51" t="s">
        <v>282</v>
      </c>
      <c r="B73" s="51"/>
      <c r="D73" s="8" t="s">
        <v>101</v>
      </c>
      <c r="F73" s="8" t="s">
        <v>101</v>
      </c>
      <c r="H73" s="8" t="s">
        <v>283</v>
      </c>
      <c r="J73" s="8" t="s">
        <v>284</v>
      </c>
      <c r="L73" s="10">
        <v>23</v>
      </c>
      <c r="N73" s="10">
        <v>23</v>
      </c>
      <c r="P73" s="9">
        <v>2439543</v>
      </c>
      <c r="R73" s="9">
        <v>2180000020230</v>
      </c>
      <c r="T73" s="9">
        <v>1881131607300</v>
      </c>
      <c r="V73" s="9">
        <v>0</v>
      </c>
      <c r="X73" s="9">
        <v>0</v>
      </c>
      <c r="Z73" s="9">
        <v>0</v>
      </c>
      <c r="AB73" s="9">
        <v>0</v>
      </c>
      <c r="AD73" s="9">
        <v>2439543</v>
      </c>
      <c r="AF73" s="9">
        <v>771100</v>
      </c>
      <c r="AH73" s="9">
        <v>2180000020230</v>
      </c>
      <c r="AJ73" s="9">
        <v>1881131607300</v>
      </c>
      <c r="AL73" s="10">
        <v>0.28999999999999998</v>
      </c>
      <c r="AO73" s="30"/>
    </row>
    <row r="74" spans="1:41" ht="21.75" customHeight="1" x14ac:dyDescent="0.2">
      <c r="A74" s="51" t="s">
        <v>285</v>
      </c>
      <c r="B74" s="51"/>
      <c r="D74" s="8" t="s">
        <v>101</v>
      </c>
      <c r="F74" s="8" t="s">
        <v>101</v>
      </c>
      <c r="H74" s="8" t="s">
        <v>286</v>
      </c>
      <c r="J74" s="8" t="s">
        <v>287</v>
      </c>
      <c r="L74" s="10">
        <v>23</v>
      </c>
      <c r="N74" s="10">
        <v>23</v>
      </c>
      <c r="P74" s="9">
        <v>12882160</v>
      </c>
      <c r="R74" s="9">
        <v>11542415360000</v>
      </c>
      <c r="T74" s="9">
        <v>10473840188000</v>
      </c>
      <c r="V74" s="9">
        <v>0</v>
      </c>
      <c r="X74" s="9">
        <v>0</v>
      </c>
      <c r="Z74" s="9">
        <v>0</v>
      </c>
      <c r="AB74" s="9">
        <v>0</v>
      </c>
      <c r="AD74" s="9">
        <v>12882160</v>
      </c>
      <c r="AF74" s="9">
        <v>769800</v>
      </c>
      <c r="AH74" s="9">
        <v>11542415360000</v>
      </c>
      <c r="AJ74" s="9">
        <v>9916686768000</v>
      </c>
      <c r="AL74" s="10">
        <v>1.54</v>
      </c>
      <c r="AO74" s="30"/>
    </row>
    <row r="75" spans="1:41" ht="21.75" customHeight="1" x14ac:dyDescent="0.2">
      <c r="A75" s="51" t="s">
        <v>288</v>
      </c>
      <c r="B75" s="51"/>
      <c r="D75" s="8" t="s">
        <v>101</v>
      </c>
      <c r="F75" s="8" t="s">
        <v>101</v>
      </c>
      <c r="H75" s="8" t="s">
        <v>289</v>
      </c>
      <c r="J75" s="8" t="s">
        <v>290</v>
      </c>
      <c r="L75" s="10">
        <v>23</v>
      </c>
      <c r="N75" s="10">
        <v>23</v>
      </c>
      <c r="P75" s="9">
        <v>1125606</v>
      </c>
      <c r="R75" s="9">
        <v>1005740217060</v>
      </c>
      <c r="T75" s="9">
        <v>1005762729180</v>
      </c>
      <c r="V75" s="9">
        <v>0</v>
      </c>
      <c r="X75" s="9">
        <v>0</v>
      </c>
      <c r="Z75" s="9">
        <v>0</v>
      </c>
      <c r="AB75" s="9">
        <v>0</v>
      </c>
      <c r="AD75" s="9">
        <v>1125606</v>
      </c>
      <c r="AF75" s="9">
        <v>758500</v>
      </c>
      <c r="AH75" s="9">
        <v>1005740217060</v>
      </c>
      <c r="AJ75" s="9">
        <v>853772151000</v>
      </c>
      <c r="AL75" s="10">
        <v>0.13</v>
      </c>
      <c r="AO75" s="30"/>
    </row>
    <row r="76" spans="1:41" ht="21.75" customHeight="1" x14ac:dyDescent="0.2">
      <c r="A76" s="51" t="s">
        <v>291</v>
      </c>
      <c r="B76" s="51"/>
      <c r="D76" s="8" t="s">
        <v>101</v>
      </c>
      <c r="F76" s="8" t="s">
        <v>101</v>
      </c>
      <c r="H76" s="8" t="s">
        <v>292</v>
      </c>
      <c r="J76" s="8" t="s">
        <v>293</v>
      </c>
      <c r="L76" s="10">
        <v>23</v>
      </c>
      <c r="N76" s="10">
        <v>23</v>
      </c>
      <c r="P76" s="9">
        <v>1500000</v>
      </c>
      <c r="R76" s="9">
        <v>1500000000000</v>
      </c>
      <c r="T76" s="9">
        <v>1350000000000</v>
      </c>
      <c r="V76" s="9">
        <v>0</v>
      </c>
      <c r="X76" s="9">
        <v>0</v>
      </c>
      <c r="Z76" s="9">
        <v>0</v>
      </c>
      <c r="AB76" s="9">
        <v>0</v>
      </c>
      <c r="AD76" s="9">
        <v>1500000</v>
      </c>
      <c r="AF76" s="9">
        <v>900000</v>
      </c>
      <c r="AH76" s="9">
        <v>1500000000000</v>
      </c>
      <c r="AJ76" s="9">
        <v>1350000000000</v>
      </c>
      <c r="AL76" s="10">
        <v>0.21</v>
      </c>
      <c r="AO76" s="30"/>
    </row>
    <row r="77" spans="1:41" ht="21.75" customHeight="1" x14ac:dyDescent="0.2">
      <c r="A77" s="51" t="s">
        <v>294</v>
      </c>
      <c r="B77" s="51"/>
      <c r="D77" s="8" t="s">
        <v>101</v>
      </c>
      <c r="F77" s="8" t="s">
        <v>101</v>
      </c>
      <c r="H77" s="8" t="s">
        <v>295</v>
      </c>
      <c r="J77" s="8" t="s">
        <v>296</v>
      </c>
      <c r="L77" s="10">
        <v>23</v>
      </c>
      <c r="N77" s="10">
        <v>23</v>
      </c>
      <c r="P77" s="9">
        <v>995000</v>
      </c>
      <c r="R77" s="9">
        <v>995000000000</v>
      </c>
      <c r="T77" s="9">
        <v>850725000000</v>
      </c>
      <c r="V77" s="9">
        <v>0</v>
      </c>
      <c r="X77" s="9">
        <v>0</v>
      </c>
      <c r="Z77" s="9">
        <v>0</v>
      </c>
      <c r="AB77" s="9">
        <v>0</v>
      </c>
      <c r="AD77" s="9">
        <v>995000</v>
      </c>
      <c r="AF77" s="9">
        <v>855000</v>
      </c>
      <c r="AH77" s="9">
        <v>995000000000</v>
      </c>
      <c r="AJ77" s="9">
        <v>850725000000</v>
      </c>
      <c r="AL77" s="10">
        <v>0.13</v>
      </c>
      <c r="AO77" s="30"/>
    </row>
    <row r="78" spans="1:41" ht="21.75" customHeight="1" x14ac:dyDescent="0.2">
      <c r="A78" s="51" t="s">
        <v>297</v>
      </c>
      <c r="B78" s="51"/>
      <c r="D78" s="8" t="s">
        <v>101</v>
      </c>
      <c r="F78" s="8" t="s">
        <v>101</v>
      </c>
      <c r="H78" s="8" t="s">
        <v>298</v>
      </c>
      <c r="J78" s="8" t="s">
        <v>299</v>
      </c>
      <c r="L78" s="10">
        <v>18</v>
      </c>
      <c r="N78" s="10">
        <v>18</v>
      </c>
      <c r="P78" s="9">
        <v>4999999</v>
      </c>
      <c r="R78" s="9">
        <v>4999933906554</v>
      </c>
      <c r="T78" s="9">
        <v>4174999165000</v>
      </c>
      <c r="V78" s="9">
        <v>0</v>
      </c>
      <c r="X78" s="9">
        <v>0</v>
      </c>
      <c r="Z78" s="9">
        <v>0</v>
      </c>
      <c r="AB78" s="9">
        <v>0</v>
      </c>
      <c r="AD78" s="9">
        <v>4999999</v>
      </c>
      <c r="AF78" s="9">
        <v>835000</v>
      </c>
      <c r="AH78" s="9">
        <v>4999933906554</v>
      </c>
      <c r="AJ78" s="9">
        <v>4174999165000</v>
      </c>
      <c r="AL78" s="10">
        <v>0.65</v>
      </c>
      <c r="AO78" s="30"/>
    </row>
    <row r="79" spans="1:41" ht="21.75" customHeight="1" x14ac:dyDescent="0.2">
      <c r="A79" s="51" t="s">
        <v>300</v>
      </c>
      <c r="B79" s="51"/>
      <c r="D79" s="8" t="s">
        <v>101</v>
      </c>
      <c r="F79" s="8" t="s">
        <v>101</v>
      </c>
      <c r="H79" s="8" t="s">
        <v>301</v>
      </c>
      <c r="J79" s="8" t="s">
        <v>302</v>
      </c>
      <c r="L79" s="10">
        <v>20.5</v>
      </c>
      <c r="N79" s="10">
        <v>20.5</v>
      </c>
      <c r="P79" s="9">
        <v>11985199</v>
      </c>
      <c r="R79" s="9">
        <v>11985579175730</v>
      </c>
      <c r="T79" s="9">
        <v>11049394662105</v>
      </c>
      <c r="V79" s="9">
        <v>0</v>
      </c>
      <c r="X79" s="9">
        <v>0</v>
      </c>
      <c r="Z79" s="9">
        <v>0</v>
      </c>
      <c r="AB79" s="9">
        <v>0</v>
      </c>
      <c r="AD79" s="9">
        <v>11985199</v>
      </c>
      <c r="AF79" s="9">
        <v>900000</v>
      </c>
      <c r="AH79" s="9">
        <v>11985579175730</v>
      </c>
      <c r="AJ79" s="9">
        <v>10786679100000</v>
      </c>
      <c r="AL79" s="10">
        <v>1.67</v>
      </c>
      <c r="AO79" s="30"/>
    </row>
    <row r="80" spans="1:41" ht="21.75" customHeight="1" x14ac:dyDescent="0.2">
      <c r="A80" s="51" t="s">
        <v>303</v>
      </c>
      <c r="B80" s="51"/>
      <c r="D80" s="8" t="s">
        <v>101</v>
      </c>
      <c r="F80" s="8" t="s">
        <v>101</v>
      </c>
      <c r="H80" s="8" t="s">
        <v>304</v>
      </c>
      <c r="J80" s="8" t="s">
        <v>299</v>
      </c>
      <c r="L80" s="10">
        <v>18</v>
      </c>
      <c r="N80" s="10">
        <v>18</v>
      </c>
      <c r="P80" s="9">
        <v>5999990</v>
      </c>
      <c r="R80" s="9">
        <v>5999926326196</v>
      </c>
      <c r="T80" s="9">
        <v>5033991610000</v>
      </c>
      <c r="V80" s="9">
        <v>0</v>
      </c>
      <c r="X80" s="9">
        <v>0</v>
      </c>
      <c r="Z80" s="9">
        <v>0</v>
      </c>
      <c r="AB80" s="9">
        <v>0</v>
      </c>
      <c r="AD80" s="9">
        <v>5999990</v>
      </c>
      <c r="AF80" s="9">
        <v>839000</v>
      </c>
      <c r="AH80" s="9">
        <v>5999926326196</v>
      </c>
      <c r="AJ80" s="9">
        <v>5033991610000</v>
      </c>
      <c r="AL80" s="10">
        <v>0.78</v>
      </c>
      <c r="AO80" s="30"/>
    </row>
    <row r="81" spans="1:41" ht="21.75" customHeight="1" x14ac:dyDescent="0.2">
      <c r="A81" s="51" t="s">
        <v>305</v>
      </c>
      <c r="B81" s="51"/>
      <c r="D81" s="8" t="s">
        <v>101</v>
      </c>
      <c r="F81" s="8" t="s">
        <v>101</v>
      </c>
      <c r="H81" s="8" t="s">
        <v>306</v>
      </c>
      <c r="J81" s="8" t="s">
        <v>307</v>
      </c>
      <c r="L81" s="10">
        <v>23</v>
      </c>
      <c r="N81" s="10">
        <v>23</v>
      </c>
      <c r="P81" s="9">
        <v>0</v>
      </c>
      <c r="R81" s="9">
        <v>0</v>
      </c>
      <c r="T81" s="9">
        <v>0</v>
      </c>
      <c r="V81" s="9">
        <v>24312257</v>
      </c>
      <c r="X81" s="9">
        <v>21500048996670</v>
      </c>
      <c r="Z81" s="9">
        <v>0</v>
      </c>
      <c r="AB81" s="9">
        <v>0</v>
      </c>
      <c r="AD81" s="9">
        <v>24312257</v>
      </c>
      <c r="AF81" s="9">
        <v>783300</v>
      </c>
      <c r="AH81" s="9">
        <v>21499930871670</v>
      </c>
      <c r="AJ81" s="9">
        <v>19043790908100</v>
      </c>
      <c r="AL81" s="10">
        <v>2.95</v>
      </c>
      <c r="AO81" s="30"/>
    </row>
    <row r="82" spans="1:41" ht="21.75" customHeight="1" x14ac:dyDescent="0.2">
      <c r="A82" s="51" t="s">
        <v>308</v>
      </c>
      <c r="B82" s="51"/>
      <c r="D82" s="8" t="s">
        <v>101</v>
      </c>
      <c r="F82" s="8" t="s">
        <v>101</v>
      </c>
      <c r="H82" s="8" t="s">
        <v>306</v>
      </c>
      <c r="J82" s="8" t="s">
        <v>309</v>
      </c>
      <c r="L82" s="10">
        <v>23</v>
      </c>
      <c r="N82" s="10">
        <v>23</v>
      </c>
      <c r="P82" s="9">
        <v>0</v>
      </c>
      <c r="R82" s="9">
        <v>0</v>
      </c>
      <c r="T82" s="9">
        <v>0</v>
      </c>
      <c r="V82" s="9">
        <v>806525</v>
      </c>
      <c r="X82" s="9">
        <v>715000543000</v>
      </c>
      <c r="Z82" s="9">
        <v>0</v>
      </c>
      <c r="AB82" s="9">
        <v>0</v>
      </c>
      <c r="AD82" s="9">
        <v>806525</v>
      </c>
      <c r="AF82" s="9">
        <v>748550</v>
      </c>
      <c r="AH82" s="9">
        <v>715000543000</v>
      </c>
      <c r="AJ82" s="9">
        <v>603724288750</v>
      </c>
      <c r="AL82" s="10">
        <v>0.09</v>
      </c>
      <c r="AO82" s="30"/>
    </row>
    <row r="83" spans="1:41" ht="21.75" customHeight="1" x14ac:dyDescent="0.2">
      <c r="A83" s="51" t="s">
        <v>310</v>
      </c>
      <c r="B83" s="51"/>
      <c r="D83" s="8" t="s">
        <v>101</v>
      </c>
      <c r="F83" s="8" t="s">
        <v>101</v>
      </c>
      <c r="H83" s="8" t="s">
        <v>311</v>
      </c>
      <c r="J83" s="8" t="s">
        <v>312</v>
      </c>
      <c r="L83" s="10">
        <v>23</v>
      </c>
      <c r="N83" s="10">
        <v>23</v>
      </c>
      <c r="P83" s="9">
        <v>0</v>
      </c>
      <c r="R83" s="9">
        <v>0</v>
      </c>
      <c r="T83" s="9">
        <v>0</v>
      </c>
      <c r="V83" s="9">
        <v>10999999</v>
      </c>
      <c r="X83" s="9">
        <v>10999999000000</v>
      </c>
      <c r="Z83" s="9">
        <v>0</v>
      </c>
      <c r="AB83" s="9">
        <v>0</v>
      </c>
      <c r="AD83" s="9">
        <v>10999999</v>
      </c>
      <c r="AF83" s="9">
        <v>1000000</v>
      </c>
      <c r="AH83" s="9">
        <v>10999999000000</v>
      </c>
      <c r="AJ83" s="9">
        <v>10999999000000</v>
      </c>
      <c r="AL83" s="10">
        <v>1.71</v>
      </c>
      <c r="AO83" s="30"/>
    </row>
    <row r="84" spans="1:41" ht="21.75" customHeight="1" x14ac:dyDescent="0.2">
      <c r="A84" s="51" t="s">
        <v>313</v>
      </c>
      <c r="B84" s="51"/>
      <c r="D84" s="8" t="s">
        <v>101</v>
      </c>
      <c r="F84" s="8" t="s">
        <v>101</v>
      </c>
      <c r="H84" s="8" t="s">
        <v>314</v>
      </c>
      <c r="J84" s="8" t="s">
        <v>315</v>
      </c>
      <c r="L84" s="10">
        <v>23</v>
      </c>
      <c r="N84" s="10">
        <v>23</v>
      </c>
      <c r="P84" s="9">
        <v>0</v>
      </c>
      <c r="R84" s="9">
        <v>0</v>
      </c>
      <c r="T84" s="9">
        <v>0</v>
      </c>
      <c r="V84" s="9">
        <v>26082922</v>
      </c>
      <c r="X84" s="9">
        <v>23049999829840</v>
      </c>
      <c r="Z84" s="9">
        <v>0</v>
      </c>
      <c r="AB84" s="9">
        <v>0</v>
      </c>
      <c r="AD84" s="9">
        <v>26082922</v>
      </c>
      <c r="AF84" s="9">
        <v>883720</v>
      </c>
      <c r="AH84" s="9">
        <v>23049999829840</v>
      </c>
      <c r="AJ84" s="9">
        <v>23049999829840</v>
      </c>
      <c r="AL84" s="10">
        <v>3.57</v>
      </c>
      <c r="AO84" s="30"/>
    </row>
    <row r="85" spans="1:41" ht="21.75" customHeight="1" x14ac:dyDescent="0.2">
      <c r="A85" s="51" t="s">
        <v>316</v>
      </c>
      <c r="B85" s="51"/>
      <c r="D85" s="8" t="s">
        <v>101</v>
      </c>
      <c r="F85" s="8" t="s">
        <v>101</v>
      </c>
      <c r="H85" s="8" t="s">
        <v>314</v>
      </c>
      <c r="J85" s="8" t="s">
        <v>317</v>
      </c>
      <c r="L85" s="10">
        <v>23</v>
      </c>
      <c r="N85" s="10">
        <v>23</v>
      </c>
      <c r="P85" s="9">
        <v>0</v>
      </c>
      <c r="R85" s="9">
        <v>0</v>
      </c>
      <c r="T85" s="9">
        <v>0</v>
      </c>
      <c r="V85" s="9">
        <v>1468491</v>
      </c>
      <c r="X85" s="9">
        <v>1309159726500</v>
      </c>
      <c r="Z85" s="9">
        <v>0</v>
      </c>
      <c r="AB85" s="9">
        <v>0</v>
      </c>
      <c r="AD85" s="9">
        <v>1468491</v>
      </c>
      <c r="AF85" s="9">
        <v>860320</v>
      </c>
      <c r="AH85" s="9">
        <v>1309159726500</v>
      </c>
      <c r="AJ85" s="9">
        <v>1263372177120</v>
      </c>
      <c r="AL85" s="10">
        <v>0.2</v>
      </c>
      <c r="AO85" s="30"/>
    </row>
    <row r="86" spans="1:41" ht="21.75" customHeight="1" x14ac:dyDescent="0.2">
      <c r="A86" s="51" t="s">
        <v>318</v>
      </c>
      <c r="B86" s="51"/>
      <c r="D86" s="8" t="s">
        <v>319</v>
      </c>
      <c r="F86" s="8" t="s">
        <v>319</v>
      </c>
      <c r="H86" s="8" t="s">
        <v>311</v>
      </c>
      <c r="J86" s="8" t="s">
        <v>312</v>
      </c>
      <c r="L86" s="10">
        <v>23</v>
      </c>
      <c r="N86" s="10">
        <v>23</v>
      </c>
      <c r="P86" s="9">
        <v>10999999</v>
      </c>
      <c r="R86" s="9">
        <v>10999999000000</v>
      </c>
      <c r="T86" s="9">
        <v>10999999000000</v>
      </c>
      <c r="V86" s="9">
        <v>0</v>
      </c>
      <c r="X86" s="9">
        <v>0</v>
      </c>
      <c r="Z86" s="9">
        <v>10999999</v>
      </c>
      <c r="AB86" s="9">
        <v>10999999000000</v>
      </c>
      <c r="AD86" s="9">
        <v>0</v>
      </c>
      <c r="AF86" s="9">
        <v>1000000</v>
      </c>
      <c r="AH86" s="9">
        <v>0</v>
      </c>
      <c r="AJ86" s="9">
        <v>0</v>
      </c>
      <c r="AL86" s="10">
        <v>0</v>
      </c>
      <c r="AO86" s="30"/>
    </row>
    <row r="87" spans="1:41" ht="21.75" customHeight="1" x14ac:dyDescent="0.2">
      <c r="A87" s="51" t="s">
        <v>320</v>
      </c>
      <c r="B87" s="51"/>
      <c r="D87" s="8" t="s">
        <v>319</v>
      </c>
      <c r="F87" s="8" t="s">
        <v>319</v>
      </c>
      <c r="H87" s="8" t="s">
        <v>311</v>
      </c>
      <c r="J87" s="8" t="s">
        <v>312</v>
      </c>
      <c r="L87" s="10">
        <v>23</v>
      </c>
      <c r="N87" s="10">
        <v>23</v>
      </c>
      <c r="P87" s="9">
        <v>20036430</v>
      </c>
      <c r="R87" s="9">
        <v>20036430000000</v>
      </c>
      <c r="T87" s="9">
        <v>20036430000000</v>
      </c>
      <c r="V87" s="9">
        <v>0</v>
      </c>
      <c r="X87" s="9">
        <v>0</v>
      </c>
      <c r="Z87" s="9">
        <v>0</v>
      </c>
      <c r="AB87" s="9">
        <v>0</v>
      </c>
      <c r="AD87" s="9">
        <v>20036430</v>
      </c>
      <c r="AF87" s="9">
        <v>1000000</v>
      </c>
      <c r="AH87" s="9">
        <v>20036430000000</v>
      </c>
      <c r="AJ87" s="9">
        <v>20036430000000</v>
      </c>
      <c r="AL87" s="10">
        <v>3.11</v>
      </c>
      <c r="AO87" s="30"/>
    </row>
    <row r="88" spans="1:41" ht="21.75" customHeight="1" x14ac:dyDescent="0.2">
      <c r="A88" s="53" t="s">
        <v>321</v>
      </c>
      <c r="B88" s="53"/>
      <c r="D88" s="11" t="s">
        <v>319</v>
      </c>
      <c r="F88" s="11" t="s">
        <v>319</v>
      </c>
      <c r="H88" s="11" t="s">
        <v>311</v>
      </c>
      <c r="J88" s="11" t="s">
        <v>312</v>
      </c>
      <c r="L88" s="14">
        <v>23</v>
      </c>
      <c r="N88" s="14">
        <v>23</v>
      </c>
      <c r="P88" s="13">
        <v>3999999</v>
      </c>
      <c r="R88" s="13">
        <v>3999999000000</v>
      </c>
      <c r="T88" s="13">
        <v>3999999000000</v>
      </c>
      <c r="V88" s="13">
        <v>0</v>
      </c>
      <c r="X88" s="13">
        <v>0</v>
      </c>
      <c r="Z88" s="13">
        <v>0</v>
      </c>
      <c r="AB88" s="13">
        <v>0</v>
      </c>
      <c r="AD88" s="13">
        <v>3999999</v>
      </c>
      <c r="AF88" s="13">
        <v>1000000</v>
      </c>
      <c r="AH88" s="13">
        <v>3999999000000</v>
      </c>
      <c r="AJ88" s="13">
        <v>3999999000000</v>
      </c>
      <c r="AL88" s="14">
        <v>0.62</v>
      </c>
      <c r="AO88" s="30"/>
    </row>
    <row r="89" spans="1:41" ht="21.75" customHeight="1" x14ac:dyDescent="0.2">
      <c r="A89" s="55" t="s">
        <v>50</v>
      </c>
      <c r="B89" s="55"/>
      <c r="D89" s="16"/>
      <c r="F89" s="16"/>
      <c r="H89" s="16"/>
      <c r="J89" s="16"/>
      <c r="L89" s="16"/>
      <c r="N89" s="16"/>
      <c r="P89" s="16">
        <v>353153462</v>
      </c>
      <c r="R89" s="16">
        <v>366584068248716</v>
      </c>
      <c r="T89" s="16">
        <f>SUM(T9:T88)</f>
        <v>345202012355170</v>
      </c>
      <c r="V89" s="16">
        <v>63670194</v>
      </c>
      <c r="X89" s="16">
        <v>57574208096010</v>
      </c>
      <c r="Z89" s="16">
        <v>67699724</v>
      </c>
      <c r="AB89" s="16">
        <v>60911906300196</v>
      </c>
      <c r="AD89" s="16">
        <v>349123932</v>
      </c>
      <c r="AF89" s="16"/>
      <c r="AH89" s="16">
        <v>362669713675638</v>
      </c>
      <c r="AJ89" s="16">
        <f>SUM(AJ9:AJ88)</f>
        <v>337461505812163.94</v>
      </c>
      <c r="AL89" s="17">
        <v>52.36</v>
      </c>
      <c r="AO89" s="30">
        <f>SUM(AO9:AO88)</f>
        <v>0</v>
      </c>
    </row>
    <row r="91" spans="1:41" x14ac:dyDescent="0.2">
      <c r="AH91" s="21"/>
      <c r="AJ91" s="30"/>
    </row>
    <row r="92" spans="1:41" x14ac:dyDescent="0.2">
      <c r="T92" s="30"/>
      <c r="AJ92" s="21"/>
    </row>
    <row r="93" spans="1:41" x14ac:dyDescent="0.2">
      <c r="AH93" s="30"/>
      <c r="AJ93" s="21"/>
    </row>
    <row r="94" spans="1:41" x14ac:dyDescent="0.2">
      <c r="T94" s="30"/>
      <c r="AJ94" s="21"/>
    </row>
    <row r="95" spans="1:41" x14ac:dyDescent="0.2">
      <c r="AJ95" s="21"/>
    </row>
  </sheetData>
  <mergeCells count="92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6:B86"/>
    <mergeCell ref="A87:B87"/>
    <mergeCell ref="A88:B88"/>
    <mergeCell ref="A89:B89"/>
    <mergeCell ref="A81:B81"/>
    <mergeCell ref="A82:B82"/>
    <mergeCell ref="A83:B83"/>
    <mergeCell ref="A84:B84"/>
    <mergeCell ref="A85:B8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5"/>
  <sheetViews>
    <sheetView rightToLeft="1" workbookViewId="0">
      <selection activeCell="I9" sqref="I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4.45" customHeight="1" x14ac:dyDescent="0.2">
      <c r="A4" s="60" t="s">
        <v>322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ht="14.45" customHeight="1" x14ac:dyDescent="0.2">
      <c r="A5" s="60" t="s">
        <v>323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5" customHeight="1" x14ac:dyDescent="0.2"/>
    <row r="7" spans="1:13" ht="14.45" customHeight="1" x14ac:dyDescent="0.2">
      <c r="C7" s="56" t="s">
        <v>9</v>
      </c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4.45" customHeight="1" x14ac:dyDescent="0.2">
      <c r="A8" s="2" t="s">
        <v>324</v>
      </c>
      <c r="C8" s="4" t="s">
        <v>13</v>
      </c>
      <c r="D8" s="3"/>
      <c r="E8" s="4" t="s">
        <v>325</v>
      </c>
      <c r="F8" s="3"/>
      <c r="G8" s="4" t="s">
        <v>326</v>
      </c>
      <c r="H8" s="3"/>
      <c r="I8" s="4" t="s">
        <v>327</v>
      </c>
      <c r="J8" s="3"/>
      <c r="K8" s="4" t="s">
        <v>328</v>
      </c>
      <c r="L8" s="3"/>
      <c r="M8" s="4" t="s">
        <v>329</v>
      </c>
    </row>
    <row r="9" spans="1:13" ht="21.75" customHeight="1" x14ac:dyDescent="0.2">
      <c r="A9" s="5" t="s">
        <v>152</v>
      </c>
      <c r="C9" s="6">
        <v>1195000</v>
      </c>
      <c r="E9" s="6">
        <v>950000</v>
      </c>
      <c r="G9" s="6">
        <v>858452</v>
      </c>
      <c r="I9" s="7" t="s">
        <v>330</v>
      </c>
      <c r="K9" s="6">
        <v>1025292333986</v>
      </c>
      <c r="M9" s="5" t="s">
        <v>331</v>
      </c>
    </row>
    <row r="10" spans="1:13" ht="21.75" customHeight="1" x14ac:dyDescent="0.2">
      <c r="A10" s="8" t="s">
        <v>174</v>
      </c>
      <c r="C10" s="9">
        <v>7000000</v>
      </c>
      <c r="E10" s="9">
        <v>950000</v>
      </c>
      <c r="G10" s="9">
        <v>859139</v>
      </c>
      <c r="I10" s="10" t="s">
        <v>332</v>
      </c>
      <c r="K10" s="9">
        <v>6010702902181</v>
      </c>
      <c r="M10" s="8" t="s">
        <v>331</v>
      </c>
    </row>
    <row r="11" spans="1:13" ht="21.75" customHeight="1" x14ac:dyDescent="0.2">
      <c r="A11" s="8" t="s">
        <v>213</v>
      </c>
      <c r="C11" s="9">
        <v>4995000</v>
      </c>
      <c r="E11" s="9">
        <v>814520</v>
      </c>
      <c r="G11" s="9">
        <v>814520</v>
      </c>
      <c r="I11" s="10" t="s">
        <v>333</v>
      </c>
      <c r="K11" s="9">
        <v>4066315138226</v>
      </c>
      <c r="M11" s="8" t="s">
        <v>331</v>
      </c>
    </row>
    <row r="12" spans="1:13" ht="21.75" customHeight="1" x14ac:dyDescent="0.2">
      <c r="A12" s="8" t="s">
        <v>171</v>
      </c>
      <c r="C12" s="9">
        <v>10000000</v>
      </c>
      <c r="E12" s="9">
        <v>872575</v>
      </c>
      <c r="G12" s="9">
        <v>785318</v>
      </c>
      <c r="I12" s="10" t="s">
        <v>334</v>
      </c>
      <c r="K12" s="9">
        <v>7848909833375</v>
      </c>
      <c r="M12" s="8" t="s">
        <v>331</v>
      </c>
    </row>
    <row r="13" spans="1:13" ht="21.75" customHeight="1" x14ac:dyDescent="0.2">
      <c r="A13" s="8" t="s">
        <v>168</v>
      </c>
      <c r="C13" s="9">
        <v>9500000</v>
      </c>
      <c r="E13" s="9">
        <v>880040</v>
      </c>
      <c r="G13" s="9">
        <v>866452</v>
      </c>
      <c r="I13" s="10" t="s">
        <v>335</v>
      </c>
      <c r="K13" s="9">
        <v>8226818233887</v>
      </c>
      <c r="M13" s="8" t="s">
        <v>331</v>
      </c>
    </row>
    <row r="14" spans="1:13" ht="21.75" customHeight="1" x14ac:dyDescent="0.2">
      <c r="A14" s="8" t="s">
        <v>183</v>
      </c>
      <c r="C14" s="9">
        <v>5999881</v>
      </c>
      <c r="E14" s="9">
        <v>814508</v>
      </c>
      <c r="G14" s="9">
        <v>814508</v>
      </c>
      <c r="I14" s="10" t="s">
        <v>333</v>
      </c>
      <c r="K14" s="9">
        <v>4884293793901</v>
      </c>
      <c r="M14" s="8" t="s">
        <v>331</v>
      </c>
    </row>
    <row r="15" spans="1:13" ht="21.75" customHeight="1" x14ac:dyDescent="0.2">
      <c r="A15" s="8" t="s">
        <v>180</v>
      </c>
      <c r="C15" s="9">
        <v>1999000</v>
      </c>
      <c r="E15" s="9">
        <v>857375</v>
      </c>
      <c r="G15" s="9">
        <v>783856</v>
      </c>
      <c r="I15" s="10" t="s">
        <v>336</v>
      </c>
      <c r="K15" s="9">
        <v>1566076126821</v>
      </c>
      <c r="M15" s="8" t="s">
        <v>331</v>
      </c>
    </row>
    <row r="16" spans="1:13" ht="21.75" customHeight="1" x14ac:dyDescent="0.2">
      <c r="A16" s="8" t="s">
        <v>165</v>
      </c>
      <c r="C16" s="9">
        <v>1495900</v>
      </c>
      <c r="E16" s="9">
        <v>910000</v>
      </c>
      <c r="G16" s="9">
        <v>871092</v>
      </c>
      <c r="I16" s="10" t="s">
        <v>337</v>
      </c>
      <c r="K16" s="9">
        <v>1302357980378</v>
      </c>
      <c r="M16" s="8" t="s">
        <v>331</v>
      </c>
    </row>
    <row r="17" spans="1:13" ht="21.75" customHeight="1" x14ac:dyDescent="0.2">
      <c r="A17" s="8" t="s">
        <v>195</v>
      </c>
      <c r="C17" s="9">
        <v>3000000</v>
      </c>
      <c r="E17" s="9">
        <v>803000</v>
      </c>
      <c r="G17" s="9">
        <v>722700</v>
      </c>
      <c r="I17" s="10" t="s">
        <v>334</v>
      </c>
      <c r="K17" s="9">
        <v>2166921095625</v>
      </c>
      <c r="M17" s="8" t="s">
        <v>331</v>
      </c>
    </row>
    <row r="18" spans="1:13" ht="21.75" customHeight="1" x14ac:dyDescent="0.2">
      <c r="A18" s="8" t="s">
        <v>219</v>
      </c>
      <c r="C18" s="9">
        <v>1999977</v>
      </c>
      <c r="E18" s="9">
        <v>857380</v>
      </c>
      <c r="G18" s="9">
        <v>839031</v>
      </c>
      <c r="I18" s="10" t="s">
        <v>338</v>
      </c>
      <c r="K18" s="9">
        <v>1677130266567</v>
      </c>
      <c r="M18" s="8" t="s">
        <v>331</v>
      </c>
    </row>
    <row r="19" spans="1:13" ht="21.75" customHeight="1" x14ac:dyDescent="0.2">
      <c r="A19" s="8" t="s">
        <v>198</v>
      </c>
      <c r="C19" s="9">
        <v>3211273</v>
      </c>
      <c r="E19" s="9">
        <v>1000000</v>
      </c>
      <c r="G19" s="9">
        <v>902258</v>
      </c>
      <c r="I19" s="10" t="s">
        <v>339</v>
      </c>
      <c r="K19" s="9">
        <v>2895821294948</v>
      </c>
      <c r="M19" s="8" t="s">
        <v>331</v>
      </c>
    </row>
    <row r="20" spans="1:13" ht="21.75" customHeight="1" x14ac:dyDescent="0.2">
      <c r="A20" s="8" t="s">
        <v>222</v>
      </c>
      <c r="C20" s="9">
        <v>995000</v>
      </c>
      <c r="E20" s="9">
        <v>950000</v>
      </c>
      <c r="G20" s="9">
        <v>855000</v>
      </c>
      <c r="I20" s="10" t="s">
        <v>334</v>
      </c>
      <c r="K20" s="9">
        <v>850262418281</v>
      </c>
      <c r="M20" s="8" t="s">
        <v>331</v>
      </c>
    </row>
    <row r="21" spans="1:13" ht="21.75" customHeight="1" x14ac:dyDescent="0.2">
      <c r="A21" s="8" t="s">
        <v>303</v>
      </c>
      <c r="C21" s="9">
        <v>5999990</v>
      </c>
      <c r="E21" s="9">
        <v>839000</v>
      </c>
      <c r="G21" s="9">
        <v>839000</v>
      </c>
      <c r="I21" s="10" t="s">
        <v>333</v>
      </c>
      <c r="K21" s="9">
        <v>5031254377062</v>
      </c>
      <c r="M21" s="8" t="s">
        <v>331</v>
      </c>
    </row>
    <row r="22" spans="1:13" ht="21.75" customHeight="1" x14ac:dyDescent="0.2">
      <c r="A22" s="8" t="s">
        <v>210</v>
      </c>
      <c r="C22" s="9">
        <v>495000</v>
      </c>
      <c r="E22" s="9">
        <v>950000</v>
      </c>
      <c r="G22" s="9">
        <v>855846</v>
      </c>
      <c r="I22" s="10" t="s">
        <v>340</v>
      </c>
      <c r="K22" s="9">
        <v>423413413700</v>
      </c>
      <c r="M22" s="8" t="s">
        <v>331</v>
      </c>
    </row>
    <row r="23" spans="1:13" ht="21.75" customHeight="1" x14ac:dyDescent="0.2">
      <c r="A23" s="8" t="s">
        <v>186</v>
      </c>
      <c r="C23" s="9">
        <v>1992400</v>
      </c>
      <c r="E23" s="9">
        <v>826511</v>
      </c>
      <c r="G23" s="9">
        <v>826511</v>
      </c>
      <c r="I23" s="10" t="s">
        <v>333</v>
      </c>
      <c r="K23" s="9">
        <v>1645845101244</v>
      </c>
      <c r="M23" s="8" t="s">
        <v>331</v>
      </c>
    </row>
    <row r="24" spans="1:13" ht="21.75" customHeight="1" x14ac:dyDescent="0.2">
      <c r="A24" s="8" t="s">
        <v>207</v>
      </c>
      <c r="C24" s="9">
        <v>4000000</v>
      </c>
      <c r="E24" s="9">
        <v>857380</v>
      </c>
      <c r="G24" s="9">
        <v>815823</v>
      </c>
      <c r="I24" s="10" t="s">
        <v>341</v>
      </c>
      <c r="K24" s="9">
        <v>3261517584975</v>
      </c>
      <c r="M24" s="8" t="s">
        <v>331</v>
      </c>
    </row>
    <row r="25" spans="1:13" ht="21.75" customHeight="1" x14ac:dyDescent="0.2">
      <c r="A25" s="8" t="s">
        <v>149</v>
      </c>
      <c r="C25" s="9">
        <v>2998900</v>
      </c>
      <c r="E25" s="9">
        <v>811978</v>
      </c>
      <c r="G25" s="9">
        <v>811978</v>
      </c>
      <c r="I25" s="10" t="s">
        <v>333</v>
      </c>
      <c r="K25" s="9">
        <v>2433716770751</v>
      </c>
      <c r="M25" s="8" t="s">
        <v>331</v>
      </c>
    </row>
    <row r="26" spans="1:13" ht="21.75" customHeight="1" x14ac:dyDescent="0.2">
      <c r="A26" s="8" t="s">
        <v>291</v>
      </c>
      <c r="C26" s="9">
        <v>1500000</v>
      </c>
      <c r="E26" s="9">
        <v>1000000</v>
      </c>
      <c r="G26" s="9">
        <v>900000</v>
      </c>
      <c r="I26" s="10" t="s">
        <v>334</v>
      </c>
      <c r="K26" s="9">
        <v>1349265937500</v>
      </c>
      <c r="M26" s="8" t="s">
        <v>331</v>
      </c>
    </row>
    <row r="27" spans="1:13" ht="21.75" customHeight="1" x14ac:dyDescent="0.2">
      <c r="A27" s="8" t="s">
        <v>158</v>
      </c>
      <c r="C27" s="9">
        <v>7994900</v>
      </c>
      <c r="E27" s="9">
        <v>897994</v>
      </c>
      <c r="G27" s="9">
        <v>808195</v>
      </c>
      <c r="I27" s="10" t="s">
        <v>334</v>
      </c>
      <c r="K27" s="9">
        <v>6457924798475</v>
      </c>
      <c r="M27" s="8" t="s">
        <v>331</v>
      </c>
    </row>
    <row r="28" spans="1:13" ht="21.75" customHeight="1" x14ac:dyDescent="0.2">
      <c r="A28" s="8" t="s">
        <v>189</v>
      </c>
      <c r="C28" s="9">
        <v>9999900</v>
      </c>
      <c r="E28" s="9">
        <v>814508</v>
      </c>
      <c r="G28" s="9">
        <v>785090</v>
      </c>
      <c r="I28" s="10" t="s">
        <v>342</v>
      </c>
      <c r="K28" s="9">
        <v>7846552606814</v>
      </c>
      <c r="M28" s="8" t="s">
        <v>331</v>
      </c>
    </row>
    <row r="29" spans="1:13" ht="21.75" customHeight="1" x14ac:dyDescent="0.2">
      <c r="A29" s="8" t="s">
        <v>109</v>
      </c>
      <c r="C29" s="9">
        <v>6429500</v>
      </c>
      <c r="E29" s="9">
        <v>1912305.3842</v>
      </c>
      <c r="G29" s="9">
        <v>1949567</v>
      </c>
      <c r="I29" s="10" t="s">
        <v>343</v>
      </c>
      <c r="K29" s="9">
        <v>12525653339255</v>
      </c>
      <c r="M29" s="8" t="s">
        <v>331</v>
      </c>
    </row>
    <row r="30" spans="1:13" ht="21.75" customHeight="1" x14ac:dyDescent="0.2">
      <c r="A30" s="8" t="s">
        <v>297</v>
      </c>
      <c r="C30" s="9">
        <v>4999999</v>
      </c>
      <c r="E30" s="9">
        <v>835000</v>
      </c>
      <c r="G30" s="9">
        <v>835000</v>
      </c>
      <c r="I30" s="10" t="s">
        <v>333</v>
      </c>
      <c r="K30" s="9">
        <v>4172729009204</v>
      </c>
      <c r="M30" s="8" t="s">
        <v>331</v>
      </c>
    </row>
    <row r="31" spans="1:13" ht="21.75" customHeight="1" x14ac:dyDescent="0.2">
      <c r="A31" s="8" t="s">
        <v>126</v>
      </c>
      <c r="C31" s="9">
        <v>5500000</v>
      </c>
      <c r="E31" s="9">
        <v>857380</v>
      </c>
      <c r="G31" s="9">
        <v>821547</v>
      </c>
      <c r="I31" s="10" t="s">
        <v>344</v>
      </c>
      <c r="K31" s="9">
        <v>4516051561003</v>
      </c>
      <c r="M31" s="8" t="s">
        <v>331</v>
      </c>
    </row>
    <row r="32" spans="1:13" ht="21.75" customHeight="1" x14ac:dyDescent="0.2">
      <c r="A32" s="8" t="s">
        <v>300</v>
      </c>
      <c r="C32" s="9">
        <v>11985199</v>
      </c>
      <c r="E32" s="9">
        <v>1000000</v>
      </c>
      <c r="G32" s="9">
        <v>900000</v>
      </c>
      <c r="I32" s="10" t="s">
        <v>334</v>
      </c>
      <c r="K32" s="9">
        <v>10780813843239</v>
      </c>
      <c r="M32" s="8" t="s">
        <v>331</v>
      </c>
    </row>
    <row r="33" spans="1:13" ht="21.75" customHeight="1" x14ac:dyDescent="0.2">
      <c r="A33" s="8" t="s">
        <v>106</v>
      </c>
      <c r="C33" s="9">
        <v>3809700</v>
      </c>
      <c r="E33" s="9">
        <v>5089438.79</v>
      </c>
      <c r="G33" s="9">
        <v>5128180</v>
      </c>
      <c r="I33" s="10" t="s">
        <v>345</v>
      </c>
      <c r="K33" s="9">
        <v>19522663146174</v>
      </c>
      <c r="M33" s="8" t="s">
        <v>331</v>
      </c>
    </row>
    <row r="34" spans="1:13" ht="21.75" customHeight="1" x14ac:dyDescent="0.2">
      <c r="A34" s="8" t="s">
        <v>201</v>
      </c>
      <c r="C34" s="9">
        <v>5000000</v>
      </c>
      <c r="E34" s="9">
        <v>902500</v>
      </c>
      <c r="G34" s="9">
        <v>812250</v>
      </c>
      <c r="I34" s="10" t="s">
        <v>334</v>
      </c>
      <c r="K34" s="9">
        <v>4059041695312</v>
      </c>
      <c r="M34" s="8" t="s">
        <v>331</v>
      </c>
    </row>
    <row r="35" spans="1:13" ht="21.75" customHeight="1" x14ac:dyDescent="0.2">
      <c r="A35" s="8" t="s">
        <v>204</v>
      </c>
      <c r="C35" s="9">
        <v>1195000</v>
      </c>
      <c r="E35" s="9">
        <v>950000</v>
      </c>
      <c r="G35" s="9">
        <v>855000</v>
      </c>
      <c r="I35" s="10" t="s">
        <v>334</v>
      </c>
      <c r="K35" s="9">
        <v>1021169437031</v>
      </c>
      <c r="M35" s="8" t="s">
        <v>331</v>
      </c>
    </row>
    <row r="36" spans="1:13" ht="21.75" customHeight="1" x14ac:dyDescent="0.2">
      <c r="A36" s="8" t="s">
        <v>192</v>
      </c>
      <c r="C36" s="9">
        <v>4499900</v>
      </c>
      <c r="E36" s="9">
        <v>814508</v>
      </c>
      <c r="G36" s="9">
        <v>758882</v>
      </c>
      <c r="I36" s="10" t="s">
        <v>346</v>
      </c>
      <c r="K36" s="9">
        <v>3413036263670</v>
      </c>
      <c r="M36" s="8" t="s">
        <v>331</v>
      </c>
    </row>
    <row r="37" spans="1:13" ht="21.75" customHeight="1" x14ac:dyDescent="0.2">
      <c r="A37" s="8" t="s">
        <v>294</v>
      </c>
      <c r="C37" s="9">
        <v>995000</v>
      </c>
      <c r="E37" s="9">
        <v>950000</v>
      </c>
      <c r="G37" s="9">
        <v>855000</v>
      </c>
      <c r="I37" s="10" t="s">
        <v>334</v>
      </c>
      <c r="K37" s="9">
        <v>850262418281</v>
      </c>
      <c r="M37" s="8" t="s">
        <v>331</v>
      </c>
    </row>
    <row r="38" spans="1:13" ht="21.75" customHeight="1" x14ac:dyDescent="0.2">
      <c r="A38" s="8" t="s">
        <v>121</v>
      </c>
      <c r="C38" s="9">
        <v>19980000</v>
      </c>
      <c r="E38" s="9">
        <v>887490</v>
      </c>
      <c r="G38" s="9">
        <v>837779</v>
      </c>
      <c r="I38" s="10" t="s">
        <v>347</v>
      </c>
      <c r="K38" s="9">
        <v>16729722684221</v>
      </c>
      <c r="M38" s="8" t="s">
        <v>331</v>
      </c>
    </row>
    <row r="39" spans="1:13" ht="21.75" customHeight="1" x14ac:dyDescent="0.2">
      <c r="A39" s="8" t="s">
        <v>225</v>
      </c>
      <c r="C39" s="9">
        <v>3000000</v>
      </c>
      <c r="E39" s="9">
        <v>902500</v>
      </c>
      <c r="G39" s="9">
        <v>812250</v>
      </c>
      <c r="I39" s="10" t="s">
        <v>334</v>
      </c>
      <c r="K39" s="9">
        <v>2435425017187</v>
      </c>
      <c r="M39" s="8" t="s">
        <v>331</v>
      </c>
    </row>
    <row r="40" spans="1:13" ht="21.75" customHeight="1" x14ac:dyDescent="0.2">
      <c r="A40" s="8" t="s">
        <v>124</v>
      </c>
      <c r="C40" s="9">
        <v>2495000</v>
      </c>
      <c r="E40" s="9">
        <v>883500</v>
      </c>
      <c r="G40" s="9">
        <v>803681</v>
      </c>
      <c r="I40" s="10" t="s">
        <v>348</v>
      </c>
      <c r="K40" s="9">
        <v>2004093776148</v>
      </c>
      <c r="M40" s="8" t="s">
        <v>331</v>
      </c>
    </row>
    <row r="41" spans="1:13" ht="21.75" customHeight="1" x14ac:dyDescent="0.2">
      <c r="A41" s="8" t="s">
        <v>104</v>
      </c>
      <c r="C41" s="9">
        <v>519600</v>
      </c>
      <c r="E41" s="9">
        <v>3762855</v>
      </c>
      <c r="G41" s="9">
        <v>3746816</v>
      </c>
      <c r="I41" s="10" t="s">
        <v>349</v>
      </c>
      <c r="K41" s="9">
        <v>1945434130544</v>
      </c>
      <c r="M41" s="8" t="s">
        <v>331</v>
      </c>
    </row>
    <row r="42" spans="1:13" ht="21.75" customHeight="1" x14ac:dyDescent="0.2">
      <c r="A42" s="8" t="s">
        <v>100</v>
      </c>
      <c r="C42" s="9">
        <v>436283</v>
      </c>
      <c r="E42" s="9">
        <v>8323030</v>
      </c>
      <c r="G42" s="9">
        <v>8347680</v>
      </c>
      <c r="I42" s="10" t="s">
        <v>350</v>
      </c>
      <c r="K42" s="9">
        <v>3639310459056</v>
      </c>
      <c r="M42" s="8" t="s">
        <v>331</v>
      </c>
    </row>
    <row r="43" spans="1:13" ht="21.75" customHeight="1" x14ac:dyDescent="0.2">
      <c r="A43" s="8" t="s">
        <v>164</v>
      </c>
      <c r="C43" s="9">
        <v>2494800</v>
      </c>
      <c r="E43" s="9">
        <v>1000000</v>
      </c>
      <c r="G43" s="9">
        <v>900000</v>
      </c>
      <c r="I43" s="10" t="s">
        <v>334</v>
      </c>
      <c r="K43" s="9">
        <v>2244099107250</v>
      </c>
      <c r="M43" s="8" t="s">
        <v>331</v>
      </c>
    </row>
    <row r="44" spans="1:13" ht="21.75" customHeight="1" x14ac:dyDescent="0.2">
      <c r="A44" s="11" t="s">
        <v>161</v>
      </c>
      <c r="C44" s="13">
        <v>4495500</v>
      </c>
      <c r="E44" s="13">
        <v>950000</v>
      </c>
      <c r="G44" s="13">
        <v>855000</v>
      </c>
      <c r="I44" s="14" t="s">
        <v>334</v>
      </c>
      <c r="K44" s="13">
        <v>3841562513953</v>
      </c>
      <c r="M44" s="11" t="s">
        <v>331</v>
      </c>
    </row>
    <row r="45" spans="1:13" ht="21.75" customHeight="1" x14ac:dyDescent="0.2">
      <c r="A45" s="15" t="s">
        <v>50</v>
      </c>
      <c r="C45" s="16">
        <v>164207602</v>
      </c>
      <c r="E45" s="16"/>
      <c r="G45" s="16"/>
      <c r="I45" s="16"/>
      <c r="K45" s="16">
        <v>164671460410225</v>
      </c>
      <c r="M45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2"/>
  <sheetViews>
    <sheetView rightToLeft="1" topLeftCell="A2" workbookViewId="0">
      <selection activeCell="A10" sqref="A10"/>
    </sheetView>
  </sheetViews>
  <sheetFormatPr defaultRowHeight="12.75" x14ac:dyDescent="0.2"/>
  <cols>
    <col min="1" max="1" width="53.7109375" bestFit="1" customWidth="1"/>
    <col min="2" max="2" width="1.28515625" customWidth="1"/>
    <col min="3" max="3" width="20" bestFit="1" customWidth="1"/>
    <col min="4" max="4" width="1.28515625" customWidth="1"/>
    <col min="5" max="5" width="20" bestFit="1" customWidth="1"/>
    <col min="6" max="6" width="1.28515625" customWidth="1"/>
    <col min="7" max="7" width="20.140625" bestFit="1" customWidth="1"/>
    <col min="8" max="8" width="1.28515625" customWidth="1"/>
    <col min="9" max="9" width="20.140625" bestFit="1" customWidth="1"/>
    <col min="10" max="10" width="1.28515625" customWidth="1"/>
    <col min="11" max="11" width="18.28515625" bestFit="1" customWidth="1"/>
  </cols>
  <sheetData>
    <row r="1" spans="1:11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4.45" customHeight="1" x14ac:dyDescent="0.2"/>
    <row r="5" spans="1:11" ht="14.45" customHeight="1" x14ac:dyDescent="0.2">
      <c r="A5" s="48" t="s">
        <v>520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14.45" customHeight="1" x14ac:dyDescent="0.2">
      <c r="C6" s="2" t="s">
        <v>7</v>
      </c>
      <c r="E6" s="56" t="s">
        <v>8</v>
      </c>
      <c r="F6" s="56"/>
      <c r="G6" s="56"/>
      <c r="I6" s="2" t="s">
        <v>9</v>
      </c>
    </row>
    <row r="7" spans="1:11" ht="14.45" customHeight="1" x14ac:dyDescent="0.2">
      <c r="C7" s="3"/>
      <c r="E7" s="3"/>
      <c r="F7" s="3"/>
      <c r="G7" s="3"/>
      <c r="I7" s="3"/>
    </row>
    <row r="8" spans="1:11" ht="14.45" customHeight="1" x14ac:dyDescent="0.2">
      <c r="A8" s="25" t="s">
        <v>351</v>
      </c>
      <c r="C8" s="2" t="s">
        <v>352</v>
      </c>
      <c r="E8" s="2" t="s">
        <v>353</v>
      </c>
      <c r="G8" s="2" t="s">
        <v>354</v>
      </c>
      <c r="I8" s="2" t="s">
        <v>352</v>
      </c>
      <c r="K8" s="2" t="s">
        <v>18</v>
      </c>
    </row>
    <row r="9" spans="1:11" ht="21.75" customHeight="1" x14ac:dyDescent="0.2">
      <c r="A9" s="26" t="s">
        <v>521</v>
      </c>
      <c r="C9" s="6">
        <v>5438655533</v>
      </c>
      <c r="E9" s="6">
        <v>3000022259697</v>
      </c>
      <c r="G9" s="6">
        <v>1500002640000</v>
      </c>
      <c r="H9" s="46"/>
      <c r="I9" s="21">
        <v>1505458275230</v>
      </c>
      <c r="J9" s="6"/>
      <c r="K9" s="47">
        <v>2.3E-3</v>
      </c>
    </row>
    <row r="10" spans="1:11" ht="21.75" customHeight="1" x14ac:dyDescent="0.2">
      <c r="A10" s="20" t="s">
        <v>513</v>
      </c>
      <c r="C10" s="9">
        <v>9184065803</v>
      </c>
      <c r="E10" s="9">
        <v>2219433</v>
      </c>
      <c r="G10" s="9">
        <v>0</v>
      </c>
      <c r="H10" s="21"/>
      <c r="I10" s="21">
        <v>9186285236</v>
      </c>
      <c r="J10" s="9"/>
      <c r="K10" s="47">
        <v>0</v>
      </c>
    </row>
    <row r="11" spans="1:11" ht="21.75" customHeight="1" x14ac:dyDescent="0.2">
      <c r="A11" s="20" t="s">
        <v>509</v>
      </c>
      <c r="C11" s="9">
        <v>55544185986986</v>
      </c>
      <c r="E11" s="9">
        <v>271388997967228</v>
      </c>
      <c r="G11" s="9">
        <v>261184681735548</v>
      </c>
      <c r="H11" s="21"/>
      <c r="I11" s="21">
        <v>65748502218666</v>
      </c>
      <c r="J11" s="9"/>
      <c r="K11" s="47">
        <v>0.10389999999999999</v>
      </c>
    </row>
    <row r="12" spans="1:11" ht="21.75" customHeight="1" x14ac:dyDescent="0.2">
      <c r="A12" s="20" t="s">
        <v>519</v>
      </c>
      <c r="C12" s="9">
        <v>3500005000000</v>
      </c>
      <c r="E12" s="9">
        <v>227854812026</v>
      </c>
      <c r="G12" s="9">
        <v>135001115000</v>
      </c>
      <c r="H12" s="21"/>
      <c r="I12" s="21">
        <v>3592858697026</v>
      </c>
      <c r="J12" s="9"/>
      <c r="K12" s="47">
        <v>5.5000000000000005E-3</v>
      </c>
    </row>
    <row r="13" spans="1:11" ht="21.75" customHeight="1" x14ac:dyDescent="0.2">
      <c r="A13" s="20" t="s">
        <v>510</v>
      </c>
      <c r="C13" s="9">
        <v>734085042005</v>
      </c>
      <c r="E13" s="9">
        <v>5921025320197</v>
      </c>
      <c r="G13" s="9">
        <v>5796158063751</v>
      </c>
      <c r="H13" s="21"/>
      <c r="I13" s="21">
        <v>858952298451</v>
      </c>
      <c r="J13" s="9"/>
      <c r="K13" s="47">
        <v>1.2999999999999999E-3</v>
      </c>
    </row>
    <row r="14" spans="1:11" ht="21.75" customHeight="1" x14ac:dyDescent="0.2">
      <c r="A14" s="20" t="s">
        <v>516</v>
      </c>
      <c r="C14" s="9">
        <v>609038701</v>
      </c>
      <c r="E14" s="9">
        <v>5759437427927</v>
      </c>
      <c r="G14" s="9">
        <v>3560002505004</v>
      </c>
      <c r="H14" s="21"/>
      <c r="I14" s="21">
        <v>2200043961624</v>
      </c>
      <c r="J14" s="9"/>
      <c r="K14" s="47">
        <v>3.3999999999999998E-3</v>
      </c>
    </row>
    <row r="15" spans="1:11" ht="21.75" customHeight="1" x14ac:dyDescent="0.2">
      <c r="A15" s="20" t="s">
        <v>514</v>
      </c>
      <c r="C15" s="9">
        <v>31779750912098</v>
      </c>
      <c r="E15" s="9">
        <v>11987955407816</v>
      </c>
      <c r="G15" s="9">
        <v>17440219122667</v>
      </c>
      <c r="H15" s="21"/>
      <c r="I15" s="21">
        <v>26327487197247</v>
      </c>
      <c r="J15" s="9"/>
      <c r="K15" s="47">
        <v>4.1100000000000005E-2</v>
      </c>
    </row>
    <row r="16" spans="1:11" ht="21.75" customHeight="1" x14ac:dyDescent="0.2">
      <c r="A16" s="20" t="s">
        <v>515</v>
      </c>
      <c r="C16" s="9">
        <v>52763743212429</v>
      </c>
      <c r="E16" s="9">
        <v>3803181722220</v>
      </c>
      <c r="G16" s="9">
        <v>2708749169864</v>
      </c>
      <c r="H16" s="21"/>
      <c r="I16" s="21">
        <v>53858175764785</v>
      </c>
      <c r="J16" s="9"/>
      <c r="K16" s="47">
        <v>8.3299999999999957E-2</v>
      </c>
    </row>
    <row r="17" spans="1:11" ht="21.75" customHeight="1" x14ac:dyDescent="0.2">
      <c r="A17" s="20" t="s">
        <v>518</v>
      </c>
      <c r="C17" s="9">
        <v>1600000230000</v>
      </c>
      <c r="E17" s="9">
        <v>1666833424653</v>
      </c>
      <c r="G17" s="9">
        <v>3200000375000</v>
      </c>
      <c r="H17" s="21"/>
      <c r="I17" s="21">
        <v>66833279653</v>
      </c>
      <c r="J17" s="9"/>
      <c r="K17" s="47">
        <v>1E-4</v>
      </c>
    </row>
    <row r="18" spans="1:11" ht="21.75" customHeight="1" x14ac:dyDescent="0.2">
      <c r="A18" s="20" t="s">
        <v>512</v>
      </c>
      <c r="C18" s="9">
        <v>9782100778808</v>
      </c>
      <c r="E18" s="9">
        <v>16561150587855</v>
      </c>
      <c r="G18" s="9">
        <v>11441655750000</v>
      </c>
      <c r="H18" s="21"/>
      <c r="I18" s="21">
        <v>14901595616663</v>
      </c>
      <c r="J18" s="9"/>
      <c r="K18" s="47">
        <v>2.3199999999999998E-2</v>
      </c>
    </row>
    <row r="19" spans="1:11" ht="21.75" customHeight="1" x14ac:dyDescent="0.2">
      <c r="A19" s="20" t="s">
        <v>19</v>
      </c>
      <c r="C19" s="9">
        <v>60630738471457</v>
      </c>
      <c r="E19" s="9">
        <v>13401511437374</v>
      </c>
      <c r="G19" s="9">
        <v>7312004653000</v>
      </c>
      <c r="H19" s="21"/>
      <c r="I19" s="21">
        <v>66720245255831</v>
      </c>
      <c r="J19" s="9"/>
      <c r="K19" s="47">
        <v>0.10380000000000002</v>
      </c>
    </row>
    <row r="20" spans="1:11" ht="21.75" customHeight="1" x14ac:dyDescent="0.2">
      <c r="A20" s="20" t="s">
        <v>517</v>
      </c>
      <c r="C20" s="9">
        <v>9765563515203</v>
      </c>
      <c r="E20" s="9">
        <v>195208148243</v>
      </c>
      <c r="G20" s="9">
        <v>230000375000</v>
      </c>
      <c r="H20" s="21"/>
      <c r="I20" s="21">
        <v>9730771288446</v>
      </c>
      <c r="J20" s="9"/>
      <c r="K20" s="47">
        <v>1.5299999999999999E-2</v>
      </c>
    </row>
    <row r="21" spans="1:11" ht="21.75" customHeight="1" thickBot="1" x14ac:dyDescent="0.25">
      <c r="A21" s="24" t="s">
        <v>50</v>
      </c>
      <c r="C21" s="16">
        <f>SUM(C9:C20)</f>
        <v>226115404909023</v>
      </c>
      <c r="E21" s="28">
        <f t="shared" ref="E21" si="0">SUM(E9:E20)</f>
        <v>333913180734669</v>
      </c>
      <c r="G21" s="28">
        <f t="shared" ref="G21" si="1">SUM(G9:G20)</f>
        <v>314508475504834</v>
      </c>
      <c r="I21" s="16">
        <f>SUM(I9:I20)</f>
        <v>245520110138858</v>
      </c>
      <c r="K21" s="17">
        <f>SUM(K9:K20)</f>
        <v>0.38319999999999993</v>
      </c>
    </row>
    <row r="22" spans="1:11" ht="13.5" thickTop="1" x14ac:dyDescent="0.2"/>
  </sheetData>
  <mergeCells count="5">
    <mergeCell ref="A1:K1"/>
    <mergeCell ref="A2:K2"/>
    <mergeCell ref="A3:K3"/>
    <mergeCell ref="B5:K5"/>
    <mergeCell ref="E6:G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H14" sqref="H1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3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</row>
    <row r="3" spans="1:1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3" ht="14.45" customHeight="1" x14ac:dyDescent="0.2"/>
    <row r="5" spans="1:13" ht="29.1" customHeight="1" x14ac:dyDescent="0.2">
      <c r="A5" s="1" t="s">
        <v>356</v>
      </c>
      <c r="B5" s="60" t="s">
        <v>357</v>
      </c>
      <c r="C5" s="60"/>
      <c r="D5" s="60"/>
      <c r="E5" s="60"/>
      <c r="F5" s="60"/>
      <c r="G5" s="60"/>
      <c r="H5" s="60"/>
      <c r="I5" s="60"/>
      <c r="J5" s="60"/>
    </row>
    <row r="6" spans="1:13" ht="14.45" customHeight="1" x14ac:dyDescent="0.2"/>
    <row r="7" spans="1:13" ht="14.45" customHeight="1" x14ac:dyDescent="0.2">
      <c r="A7" s="56" t="s">
        <v>358</v>
      </c>
      <c r="B7" s="56"/>
      <c r="D7" s="2" t="s">
        <v>359</v>
      </c>
      <c r="F7" s="2" t="s">
        <v>352</v>
      </c>
      <c r="H7" s="2" t="s">
        <v>360</v>
      </c>
      <c r="J7" s="2" t="s">
        <v>361</v>
      </c>
    </row>
    <row r="8" spans="1:13" ht="21.75" customHeight="1" x14ac:dyDescent="0.2">
      <c r="A8" s="57" t="s">
        <v>362</v>
      </c>
      <c r="B8" s="57"/>
      <c r="D8" s="5" t="s">
        <v>363</v>
      </c>
      <c r="F8" s="6">
        <f>'درآمد سرمایه گذاری در سهام'!J58</f>
        <v>-210268414245</v>
      </c>
      <c r="H8" s="7">
        <f>F8/F13</f>
        <v>-5.1235118457946517E-2</v>
      </c>
      <c r="J8" s="7">
        <v>-3.2620406483414469E-4</v>
      </c>
      <c r="M8" s="30"/>
    </row>
    <row r="9" spans="1:13" ht="21.75" customHeight="1" x14ac:dyDescent="0.2">
      <c r="A9" s="51" t="s">
        <v>364</v>
      </c>
      <c r="B9" s="51"/>
      <c r="D9" s="8" t="s">
        <v>365</v>
      </c>
      <c r="F9" s="9">
        <f>'درآمد سرمایه گذاری در صندوق'!J34</f>
        <v>-311053008520</v>
      </c>
      <c r="H9" s="10">
        <f>F9/F13</f>
        <v>-7.5792827921618344E-2</v>
      </c>
      <c r="J9" s="10">
        <v>-4.8255823929830503E-4</v>
      </c>
    </row>
    <row r="10" spans="1:13" ht="21.75" customHeight="1" x14ac:dyDescent="0.2">
      <c r="A10" s="51" t="s">
        <v>366</v>
      </c>
      <c r="B10" s="51"/>
      <c r="D10" s="8" t="s">
        <v>367</v>
      </c>
      <c r="F10" s="9">
        <f>'درآمد سرمایه گذاری در اوراق به'!G117</f>
        <v>-476331998431</v>
      </c>
      <c r="H10" s="10">
        <f>F10/F13</f>
        <v>-0.11606558432730944</v>
      </c>
      <c r="J10" s="10">
        <v>-7.3896707052594553E-4</v>
      </c>
    </row>
    <row r="11" spans="1:13" ht="21.75" customHeight="1" x14ac:dyDescent="0.2">
      <c r="A11" s="51" t="s">
        <v>368</v>
      </c>
      <c r="B11" s="51"/>
      <c r="D11" s="8" t="s">
        <v>369</v>
      </c>
      <c r="F11" s="9">
        <f>'درآمد سپرده بانکی'!C22</f>
        <v>5100468832640</v>
      </c>
      <c r="H11" s="10">
        <f>F11/F13</f>
        <v>1.2428073221063378</v>
      </c>
      <c r="J11" s="10">
        <v>7.9127132419823075E-3</v>
      </c>
    </row>
    <row r="12" spans="1:13" ht="21.75" customHeight="1" x14ac:dyDescent="0.2">
      <c r="A12" s="53" t="s">
        <v>370</v>
      </c>
      <c r="B12" s="53"/>
      <c r="D12" s="11" t="s">
        <v>371</v>
      </c>
      <c r="F12" s="13">
        <f>'سایر درآمدها'!D10</f>
        <v>1174597237</v>
      </c>
      <c r="H12" s="14">
        <f>F12/F13</f>
        <v>2.8620860053641046E-4</v>
      </c>
      <c r="J12" s="14">
        <v>1.8222346643367355E-6</v>
      </c>
    </row>
    <row r="13" spans="1:13" ht="21.75" customHeight="1" x14ac:dyDescent="0.2">
      <c r="A13" s="55" t="s">
        <v>50</v>
      </c>
      <c r="B13" s="55"/>
      <c r="D13" s="16"/>
      <c r="F13" s="16">
        <f>SUM(F8:F12)</f>
        <v>4103990008681</v>
      </c>
      <c r="H13" s="17">
        <f>SUM(H8:H12)</f>
        <v>1</v>
      </c>
      <c r="J13" s="17">
        <f>SUM(J8:J12)</f>
        <v>6.3668061019882486E-3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60"/>
  <sheetViews>
    <sheetView rightToLeft="1" topLeftCell="A37" workbookViewId="0">
      <selection activeCell="J59" sqref="J5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6.7109375" bestFit="1" customWidth="1"/>
    <col min="7" max="7" width="1.28515625" customWidth="1"/>
    <col min="8" max="8" width="13.14062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8.42578125" bestFit="1" customWidth="1"/>
    <col min="18" max="18" width="1.28515625" customWidth="1"/>
    <col min="19" max="19" width="18.7109375" bestFit="1" customWidth="1"/>
    <col min="20" max="20" width="1.28515625" customWidth="1"/>
    <col min="21" max="21" width="18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1.75" customHeight="1" x14ac:dyDescent="0.2">
      <c r="A2" s="49" t="s">
        <v>355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4.45" customHeight="1" x14ac:dyDescent="0.2"/>
    <row r="5" spans="1:23" ht="14.45" customHeight="1" x14ac:dyDescent="0.2">
      <c r="A5" s="1" t="s">
        <v>372</v>
      </c>
      <c r="B5" s="60" t="s">
        <v>373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4.45" customHeight="1" x14ac:dyDescent="0.2">
      <c r="D6" s="56" t="s">
        <v>374</v>
      </c>
      <c r="E6" s="56"/>
      <c r="F6" s="56"/>
      <c r="G6" s="56"/>
      <c r="H6" s="56"/>
      <c r="I6" s="56"/>
      <c r="J6" s="56"/>
      <c r="K6" s="56"/>
      <c r="L6" s="56"/>
      <c r="N6" s="56" t="s">
        <v>375</v>
      </c>
      <c r="O6" s="56"/>
      <c r="P6" s="56"/>
      <c r="Q6" s="56"/>
      <c r="R6" s="56"/>
      <c r="S6" s="56"/>
      <c r="T6" s="56"/>
      <c r="U6" s="56"/>
      <c r="V6" s="56"/>
      <c r="W6" s="56"/>
    </row>
    <row r="7" spans="1:23" ht="14.45" customHeight="1" x14ac:dyDescent="0.2">
      <c r="D7" s="3"/>
      <c r="E7" s="3"/>
      <c r="F7" s="3"/>
      <c r="G7" s="3"/>
      <c r="H7" s="3"/>
      <c r="I7" s="3"/>
      <c r="J7" s="59" t="s">
        <v>50</v>
      </c>
      <c r="K7" s="59"/>
      <c r="L7" s="59"/>
      <c r="N7" s="3"/>
      <c r="O7" s="3"/>
      <c r="P7" s="3"/>
      <c r="Q7" s="3"/>
      <c r="R7" s="3"/>
      <c r="S7" s="3"/>
      <c r="T7" s="3"/>
      <c r="U7" s="59" t="s">
        <v>50</v>
      </c>
      <c r="V7" s="59"/>
      <c r="W7" s="59"/>
    </row>
    <row r="8" spans="1:23" ht="14.45" customHeight="1" x14ac:dyDescent="0.2">
      <c r="A8" s="56" t="s">
        <v>376</v>
      </c>
      <c r="B8" s="56"/>
      <c r="D8" s="2" t="s">
        <v>377</v>
      </c>
      <c r="F8" s="2" t="s">
        <v>378</v>
      </c>
      <c r="H8" s="2" t="s">
        <v>379</v>
      </c>
      <c r="J8" s="4" t="s">
        <v>352</v>
      </c>
      <c r="K8" s="3"/>
      <c r="L8" s="4" t="s">
        <v>360</v>
      </c>
      <c r="N8" s="2" t="s">
        <v>377</v>
      </c>
      <c r="P8" s="56" t="s">
        <v>378</v>
      </c>
      <c r="Q8" s="56"/>
      <c r="S8" s="2" t="s">
        <v>379</v>
      </c>
      <c r="U8" s="4" t="s">
        <v>352</v>
      </c>
      <c r="V8" s="3"/>
      <c r="W8" s="4" t="s">
        <v>360</v>
      </c>
    </row>
    <row r="9" spans="1:23" ht="21.75" customHeight="1" x14ac:dyDescent="0.2">
      <c r="A9" s="57" t="s">
        <v>28</v>
      </c>
      <c r="B9" s="57"/>
      <c r="D9" s="6">
        <v>0</v>
      </c>
      <c r="F9" s="6">
        <v>0</v>
      </c>
      <c r="H9" s="6">
        <v>-47942511</v>
      </c>
      <c r="J9" s="6">
        <f>D9+F9+H9</f>
        <v>-47942511</v>
      </c>
      <c r="L9" s="7">
        <v>0</v>
      </c>
      <c r="N9" s="6">
        <v>0</v>
      </c>
      <c r="P9" s="58">
        <v>0</v>
      </c>
      <c r="Q9" s="58"/>
      <c r="S9" s="6">
        <v>8391885353</v>
      </c>
      <c r="U9" s="6">
        <v>-6012280528</v>
      </c>
      <c r="W9" s="7">
        <v>-0.01</v>
      </c>
    </row>
    <row r="10" spans="1:23" ht="21.75" customHeight="1" x14ac:dyDescent="0.2">
      <c r="A10" s="51" t="s">
        <v>380</v>
      </c>
      <c r="B10" s="51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52">
        <v>0</v>
      </c>
      <c r="Q10" s="52"/>
      <c r="S10" s="9">
        <v>12355425101</v>
      </c>
      <c r="U10" s="9">
        <v>12355425101</v>
      </c>
      <c r="W10" s="10">
        <v>0.02</v>
      </c>
    </row>
    <row r="11" spans="1:23" ht="21.75" customHeight="1" x14ac:dyDescent="0.2">
      <c r="A11" s="51" t="s">
        <v>22</v>
      </c>
      <c r="B11" s="51"/>
      <c r="D11" s="9">
        <v>0</v>
      </c>
      <c r="F11" s="9">
        <v>-2547432539</v>
      </c>
      <c r="H11" s="9">
        <v>0</v>
      </c>
      <c r="J11" s="9">
        <v>-2547432539</v>
      </c>
      <c r="L11" s="10">
        <v>-0.04</v>
      </c>
      <c r="N11" s="9">
        <v>0</v>
      </c>
      <c r="P11" s="52">
        <v>11596616111</v>
      </c>
      <c r="Q11" s="52"/>
      <c r="S11" s="9">
        <v>-5260</v>
      </c>
      <c r="U11" s="9">
        <v>-19545984686</v>
      </c>
      <c r="W11" s="10">
        <v>-0.03</v>
      </c>
    </row>
    <row r="12" spans="1:23" ht="21.75" customHeight="1" x14ac:dyDescent="0.2">
      <c r="A12" s="51" t="s">
        <v>44</v>
      </c>
      <c r="B12" s="51"/>
      <c r="D12" s="9">
        <v>0</v>
      </c>
      <c r="F12" s="9">
        <v>-3933618754</v>
      </c>
      <c r="H12" s="9">
        <v>0</v>
      </c>
      <c r="J12" s="9">
        <v>-3933618754</v>
      </c>
      <c r="L12" s="10">
        <v>-0.05</v>
      </c>
      <c r="N12" s="9">
        <v>0</v>
      </c>
      <c r="P12" s="52">
        <v>6858508840</v>
      </c>
      <c r="Q12" s="52"/>
      <c r="S12" s="9">
        <v>15477305572</v>
      </c>
      <c r="U12" s="9">
        <v>-85679804286</v>
      </c>
      <c r="W12" s="10">
        <v>-0.15</v>
      </c>
    </row>
    <row r="13" spans="1:23" ht="21.75" customHeight="1" x14ac:dyDescent="0.2">
      <c r="A13" s="51" t="s">
        <v>381</v>
      </c>
      <c r="B13" s="51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52">
        <v>0</v>
      </c>
      <c r="Q13" s="52"/>
      <c r="S13" s="9">
        <v>3184422206</v>
      </c>
      <c r="U13" s="9">
        <v>3184422206</v>
      </c>
      <c r="W13" s="10">
        <v>0.01</v>
      </c>
    </row>
    <row r="14" spans="1:23" ht="21.75" customHeight="1" x14ac:dyDescent="0.2">
      <c r="A14" s="51" t="s">
        <v>42</v>
      </c>
      <c r="B14" s="51"/>
      <c r="D14" s="9">
        <v>0</v>
      </c>
      <c r="F14" s="9">
        <v>-6366235372</v>
      </c>
      <c r="H14" s="9">
        <v>0</v>
      </c>
      <c r="J14" s="9">
        <v>-6366235372</v>
      </c>
      <c r="L14" s="10">
        <v>-0.09</v>
      </c>
      <c r="N14" s="9">
        <v>0</v>
      </c>
      <c r="P14" s="52">
        <v>10150247122</v>
      </c>
      <c r="Q14" s="52"/>
      <c r="S14" s="9">
        <v>2900838896</v>
      </c>
      <c r="U14" s="9">
        <v>-139154639585</v>
      </c>
      <c r="W14" s="10">
        <v>-0.24</v>
      </c>
    </row>
    <row r="15" spans="1:23" ht="21.75" customHeight="1" x14ac:dyDescent="0.2">
      <c r="A15" s="51" t="s">
        <v>382</v>
      </c>
      <c r="B15" s="51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52">
        <v>0</v>
      </c>
      <c r="Q15" s="52"/>
      <c r="S15" s="9">
        <v>3324131192</v>
      </c>
      <c r="U15" s="9">
        <v>-8244882219</v>
      </c>
      <c r="W15" s="10">
        <v>-0.01</v>
      </c>
    </row>
    <row r="16" spans="1:23" ht="21.75" customHeight="1" x14ac:dyDescent="0.2">
      <c r="A16" s="51" t="s">
        <v>383</v>
      </c>
      <c r="B16" s="51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16054789020</v>
      </c>
      <c r="P16" s="52">
        <v>0</v>
      </c>
      <c r="Q16" s="52"/>
      <c r="S16" s="9">
        <v>-2330234231</v>
      </c>
      <c r="U16" s="9">
        <v>2852995420</v>
      </c>
      <c r="W16" s="10">
        <v>0.01</v>
      </c>
    </row>
    <row r="17" spans="1:23" ht="21.75" customHeight="1" x14ac:dyDescent="0.2">
      <c r="A17" s="51" t="s">
        <v>36</v>
      </c>
      <c r="B17" s="51"/>
      <c r="D17" s="9">
        <v>0</v>
      </c>
      <c r="F17" s="9">
        <v>-7307400043</v>
      </c>
      <c r="H17" s="9">
        <v>0</v>
      </c>
      <c r="J17" s="9">
        <v>-7307400043</v>
      </c>
      <c r="L17" s="10">
        <v>-0.1</v>
      </c>
      <c r="N17" s="9">
        <v>0</v>
      </c>
      <c r="P17" s="52">
        <v>27110587806</v>
      </c>
      <c r="Q17" s="52"/>
      <c r="S17" s="9">
        <v>4036969034</v>
      </c>
      <c r="U17" s="9">
        <v>-164355255433</v>
      </c>
      <c r="W17" s="10">
        <v>-0.28999999999999998</v>
      </c>
    </row>
    <row r="18" spans="1:23" ht="21.75" customHeight="1" x14ac:dyDescent="0.2">
      <c r="A18" s="51" t="s">
        <v>384</v>
      </c>
      <c r="B18" s="51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52">
        <v>0</v>
      </c>
      <c r="Q18" s="52"/>
      <c r="S18" s="9">
        <v>7785481725</v>
      </c>
      <c r="U18" s="9">
        <v>7785481725</v>
      </c>
      <c r="W18" s="10">
        <v>0.01</v>
      </c>
    </row>
    <row r="19" spans="1:23" ht="21.75" customHeight="1" x14ac:dyDescent="0.2">
      <c r="A19" s="51" t="s">
        <v>37</v>
      </c>
      <c r="B19" s="51"/>
      <c r="D19" s="9">
        <v>0</v>
      </c>
      <c r="F19" s="9">
        <v>-1164578517</v>
      </c>
      <c r="H19" s="9">
        <v>0</v>
      </c>
      <c r="J19" s="9">
        <v>-1164578517</v>
      </c>
      <c r="L19" s="10">
        <v>-0.02</v>
      </c>
      <c r="N19" s="9">
        <v>0</v>
      </c>
      <c r="P19" s="52">
        <v>-1112037914</v>
      </c>
      <c r="Q19" s="52"/>
      <c r="S19" s="9">
        <v>299079422</v>
      </c>
      <c r="U19" s="9">
        <v>-1471866101</v>
      </c>
      <c r="W19" s="10">
        <v>0</v>
      </c>
    </row>
    <row r="20" spans="1:23" ht="21.75" customHeight="1" x14ac:dyDescent="0.2">
      <c r="A20" s="51" t="s">
        <v>48</v>
      </c>
      <c r="B20" s="51"/>
      <c r="D20" s="9">
        <v>0</v>
      </c>
      <c r="F20" s="9">
        <v>-590153146</v>
      </c>
      <c r="H20" s="9">
        <v>0</v>
      </c>
      <c r="J20" s="9">
        <v>-590153146</v>
      </c>
      <c r="L20" s="10">
        <v>-0.01</v>
      </c>
      <c r="N20" s="9">
        <v>5114582080</v>
      </c>
      <c r="P20" s="52">
        <v>-4417164323</v>
      </c>
      <c r="Q20" s="52"/>
      <c r="S20" s="9">
        <v>2897377002</v>
      </c>
      <c r="U20" s="9">
        <v>-5316056586</v>
      </c>
      <c r="W20" s="10">
        <v>-0.01</v>
      </c>
    </row>
    <row r="21" spans="1:23" ht="21.75" customHeight="1" x14ac:dyDescent="0.2">
      <c r="A21" s="51" t="s">
        <v>385</v>
      </c>
      <c r="B21" s="51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52">
        <v>0</v>
      </c>
      <c r="Q21" s="52"/>
      <c r="S21" s="9">
        <v>395274445</v>
      </c>
      <c r="U21" s="9">
        <v>395274445</v>
      </c>
      <c r="W21" s="10">
        <v>0</v>
      </c>
    </row>
    <row r="22" spans="1:23" ht="21.75" customHeight="1" x14ac:dyDescent="0.2">
      <c r="A22" s="51" t="s">
        <v>38</v>
      </c>
      <c r="B22" s="51"/>
      <c r="D22" s="9">
        <v>0</v>
      </c>
      <c r="F22" s="9">
        <v>-7616160928</v>
      </c>
      <c r="H22" s="9">
        <v>0</v>
      </c>
      <c r="J22" s="9">
        <v>-7616160928</v>
      </c>
      <c r="L22" s="10">
        <v>-0.11</v>
      </c>
      <c r="N22" s="9">
        <v>0</v>
      </c>
      <c r="P22" s="52">
        <v>18070649290</v>
      </c>
      <c r="Q22" s="52"/>
      <c r="S22" s="9">
        <v>7261922009</v>
      </c>
      <c r="U22" s="9">
        <v>-176653391106</v>
      </c>
      <c r="W22" s="10">
        <v>-0.31</v>
      </c>
    </row>
    <row r="23" spans="1:23" ht="21.75" customHeight="1" x14ac:dyDescent="0.2">
      <c r="A23" s="51" t="s">
        <v>386</v>
      </c>
      <c r="B23" s="51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52">
        <v>0</v>
      </c>
      <c r="Q23" s="52"/>
      <c r="S23" s="9">
        <v>646605023</v>
      </c>
      <c r="U23" s="9">
        <v>646605023</v>
      </c>
      <c r="W23" s="10">
        <v>0</v>
      </c>
    </row>
    <row r="24" spans="1:23" ht="21.75" customHeight="1" x14ac:dyDescent="0.2">
      <c r="A24" s="51" t="s">
        <v>387</v>
      </c>
      <c r="B24" s="51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52">
        <v>0</v>
      </c>
      <c r="Q24" s="52"/>
      <c r="S24" s="9">
        <v>2069259439</v>
      </c>
      <c r="U24" s="9">
        <v>2069259439</v>
      </c>
      <c r="W24" s="10">
        <v>0</v>
      </c>
    </row>
    <row r="25" spans="1:23" ht="21.75" customHeight="1" x14ac:dyDescent="0.2">
      <c r="A25" s="51" t="s">
        <v>388</v>
      </c>
      <c r="B25" s="51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52">
        <v>0</v>
      </c>
      <c r="Q25" s="52"/>
      <c r="S25" s="9">
        <v>-3642595329</v>
      </c>
      <c r="U25" s="9">
        <v>-3642595329</v>
      </c>
      <c r="W25" s="10">
        <v>-0.01</v>
      </c>
    </row>
    <row r="26" spans="1:23" ht="21.75" customHeight="1" x14ac:dyDescent="0.2">
      <c r="A26" s="51" t="s">
        <v>389</v>
      </c>
      <c r="B26" s="51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52">
        <v>0</v>
      </c>
      <c r="Q26" s="52"/>
      <c r="S26" s="9">
        <v>36399560844</v>
      </c>
      <c r="U26" s="9">
        <v>32659972630</v>
      </c>
      <c r="W26" s="10">
        <v>0.06</v>
      </c>
    </row>
    <row r="27" spans="1:23" ht="21.75" customHeight="1" x14ac:dyDescent="0.2">
      <c r="A27" s="51" t="s">
        <v>390</v>
      </c>
      <c r="B27" s="51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52">
        <v>0</v>
      </c>
      <c r="Q27" s="52"/>
      <c r="S27" s="9">
        <v>156783249</v>
      </c>
      <c r="U27" s="9">
        <v>156783249</v>
      </c>
      <c r="W27" s="10">
        <v>0</v>
      </c>
    </row>
    <row r="28" spans="1:23" ht="21.75" customHeight="1" x14ac:dyDescent="0.2">
      <c r="A28" s="51" t="s">
        <v>391</v>
      </c>
      <c r="B28" s="51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52">
        <v>0</v>
      </c>
      <c r="Q28" s="52"/>
      <c r="S28" s="9">
        <v>-1657618922</v>
      </c>
      <c r="U28" s="9">
        <v>-2477880008</v>
      </c>
      <c r="W28" s="10">
        <v>0</v>
      </c>
    </row>
    <row r="29" spans="1:23" ht="21.75" customHeight="1" x14ac:dyDescent="0.2">
      <c r="A29" s="51" t="s">
        <v>43</v>
      </c>
      <c r="B29" s="51"/>
      <c r="D29" s="9">
        <v>0</v>
      </c>
      <c r="F29" s="9">
        <v>-23977952986</v>
      </c>
      <c r="H29" s="9">
        <v>0</v>
      </c>
      <c r="J29" s="9">
        <v>-23977952986</v>
      </c>
      <c r="L29" s="10">
        <v>-0.33</v>
      </c>
      <c r="N29" s="9">
        <v>0</v>
      </c>
      <c r="P29" s="52">
        <v>65744077421</v>
      </c>
      <c r="Q29" s="52"/>
      <c r="S29" s="9">
        <v>335746051</v>
      </c>
      <c r="U29" s="9">
        <v>-546286561241</v>
      </c>
      <c r="W29" s="10">
        <v>-0.96</v>
      </c>
    </row>
    <row r="30" spans="1:23" ht="21.75" customHeight="1" x14ac:dyDescent="0.2">
      <c r="A30" s="51" t="s">
        <v>392</v>
      </c>
      <c r="B30" s="51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52">
        <v>0</v>
      </c>
      <c r="Q30" s="52"/>
      <c r="S30" s="9">
        <v>1851693231</v>
      </c>
      <c r="U30" s="9">
        <v>1851693231</v>
      </c>
      <c r="W30" s="10">
        <v>0</v>
      </c>
    </row>
    <row r="31" spans="1:23" ht="21.75" customHeight="1" x14ac:dyDescent="0.2">
      <c r="A31" s="51" t="s">
        <v>35</v>
      </c>
      <c r="B31" s="51"/>
      <c r="D31" s="9">
        <v>0</v>
      </c>
      <c r="F31" s="9">
        <v>-1152453639</v>
      </c>
      <c r="H31" s="9">
        <v>0</v>
      </c>
      <c r="J31" s="9">
        <v>-1152453639</v>
      </c>
      <c r="L31" s="10">
        <v>-0.02</v>
      </c>
      <c r="N31" s="9">
        <v>0</v>
      </c>
      <c r="P31" s="52">
        <v>-8592404368</v>
      </c>
      <c r="Q31" s="52"/>
      <c r="S31" s="9">
        <v>7754338</v>
      </c>
      <c r="U31" s="9">
        <v>-31482790528</v>
      </c>
      <c r="W31" s="10">
        <v>-0.06</v>
      </c>
    </row>
    <row r="32" spans="1:23" ht="21.75" customHeight="1" x14ac:dyDescent="0.2">
      <c r="A32" s="51" t="s">
        <v>23</v>
      </c>
      <c r="B32" s="51"/>
      <c r="D32" s="9">
        <v>0</v>
      </c>
      <c r="F32" s="9">
        <v>-14199244957</v>
      </c>
      <c r="H32" s="9">
        <v>0</v>
      </c>
      <c r="J32" s="9">
        <v>-14199244957</v>
      </c>
      <c r="L32" s="10">
        <v>-0.2</v>
      </c>
      <c r="N32" s="9">
        <v>0</v>
      </c>
      <c r="P32" s="52">
        <v>50072546969</v>
      </c>
      <c r="Q32" s="52"/>
      <c r="S32" s="9">
        <v>8801783780</v>
      </c>
      <c r="U32" s="9">
        <v>-328231579391</v>
      </c>
      <c r="W32" s="10">
        <v>-0.57999999999999996</v>
      </c>
    </row>
    <row r="33" spans="1:23" ht="21.75" customHeight="1" x14ac:dyDescent="0.2">
      <c r="A33" s="51" t="s">
        <v>393</v>
      </c>
      <c r="B33" s="51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52">
        <v>0</v>
      </c>
      <c r="Q33" s="52"/>
      <c r="S33" s="9">
        <v>1743534697</v>
      </c>
      <c r="U33" s="9">
        <v>1743534697</v>
      </c>
      <c r="W33" s="10">
        <v>0</v>
      </c>
    </row>
    <row r="34" spans="1:23" ht="21.75" customHeight="1" x14ac:dyDescent="0.2">
      <c r="A34" s="51" t="s">
        <v>19</v>
      </c>
      <c r="B34" s="51"/>
      <c r="D34" s="9">
        <v>0</v>
      </c>
      <c r="F34" s="9">
        <v>-11676160296</v>
      </c>
      <c r="H34" s="9">
        <v>0</v>
      </c>
      <c r="J34" s="9">
        <v>-11676160296</v>
      </c>
      <c r="L34" s="10">
        <v>-0.16</v>
      </c>
      <c r="N34" s="9">
        <v>0</v>
      </c>
      <c r="P34" s="52">
        <v>45577650544</v>
      </c>
      <c r="Q34" s="52"/>
      <c r="S34" s="9">
        <v>30572265122</v>
      </c>
      <c r="U34" s="9">
        <v>-229955574721</v>
      </c>
      <c r="W34" s="10">
        <v>-0.4</v>
      </c>
    </row>
    <row r="35" spans="1:23" ht="21.75" customHeight="1" x14ac:dyDescent="0.2">
      <c r="A35" s="51" t="s">
        <v>394</v>
      </c>
      <c r="B35" s="51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52">
        <v>0</v>
      </c>
      <c r="Q35" s="52"/>
      <c r="S35" s="9">
        <v>4381427154</v>
      </c>
      <c r="U35" s="9">
        <v>4381427154</v>
      </c>
      <c r="W35" s="10">
        <v>0.01</v>
      </c>
    </row>
    <row r="36" spans="1:23" ht="21.75" customHeight="1" x14ac:dyDescent="0.2">
      <c r="A36" s="51" t="s">
        <v>395</v>
      </c>
      <c r="B36" s="51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52">
        <v>0</v>
      </c>
      <c r="Q36" s="52"/>
      <c r="S36" s="9">
        <v>361907437</v>
      </c>
      <c r="U36" s="9">
        <v>361907437</v>
      </c>
      <c r="W36" s="10">
        <v>0</v>
      </c>
    </row>
    <row r="37" spans="1:23" ht="21.75" customHeight="1" x14ac:dyDescent="0.2">
      <c r="A37" s="51" t="s">
        <v>45</v>
      </c>
      <c r="B37" s="51"/>
      <c r="D37" s="9">
        <v>0</v>
      </c>
      <c r="F37" s="9">
        <v>-2912646077</v>
      </c>
      <c r="H37" s="9">
        <v>0</v>
      </c>
      <c r="J37" s="9">
        <v>-2912646077</v>
      </c>
      <c r="L37" s="10">
        <v>-0.04</v>
      </c>
      <c r="N37" s="9">
        <v>0</v>
      </c>
      <c r="P37" s="52">
        <v>8119191495</v>
      </c>
      <c r="Q37" s="52"/>
      <c r="S37" s="9">
        <v>4498886107</v>
      </c>
      <c r="U37" s="9">
        <v>-57116293118</v>
      </c>
      <c r="W37" s="10">
        <v>-0.1</v>
      </c>
    </row>
    <row r="38" spans="1:23" ht="21.75" customHeight="1" x14ac:dyDescent="0.2">
      <c r="A38" s="51" t="s">
        <v>20</v>
      </c>
      <c r="B38" s="51"/>
      <c r="D38" s="9">
        <v>0</v>
      </c>
      <c r="F38" s="9">
        <v>-5193499017</v>
      </c>
      <c r="H38" s="9">
        <v>0</v>
      </c>
      <c r="J38" s="9">
        <v>-5193499017</v>
      </c>
      <c r="L38" s="10">
        <v>-7.0000000000000007E-2</v>
      </c>
      <c r="N38" s="9">
        <v>0</v>
      </c>
      <c r="P38" s="52">
        <v>15468260731</v>
      </c>
      <c r="Q38" s="52"/>
      <c r="S38" s="9">
        <v>11536909559</v>
      </c>
      <c r="U38" s="9">
        <v>-128054122808</v>
      </c>
      <c r="W38" s="10">
        <v>-0.22</v>
      </c>
    </row>
    <row r="39" spans="1:23" ht="21.75" customHeight="1" x14ac:dyDescent="0.2">
      <c r="A39" s="51" t="s">
        <v>396</v>
      </c>
      <c r="B39" s="51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52">
        <v>0</v>
      </c>
      <c r="Q39" s="52"/>
      <c r="S39" s="9">
        <v>3885017694</v>
      </c>
      <c r="U39" s="9">
        <v>3885017694</v>
      </c>
      <c r="W39" s="10">
        <v>0.01</v>
      </c>
    </row>
    <row r="40" spans="1:23" ht="21.75" customHeight="1" x14ac:dyDescent="0.2">
      <c r="A40" s="51" t="s">
        <v>31</v>
      </c>
      <c r="B40" s="51"/>
      <c r="D40" s="9">
        <v>0</v>
      </c>
      <c r="F40" s="9">
        <v>-4736745838</v>
      </c>
      <c r="H40" s="9">
        <v>0</v>
      </c>
      <c r="J40" s="9">
        <v>-4736745838</v>
      </c>
      <c r="L40" s="10">
        <v>-7.0000000000000007E-2</v>
      </c>
      <c r="N40" s="9">
        <v>0</v>
      </c>
      <c r="P40" s="52">
        <v>9990772887</v>
      </c>
      <c r="Q40" s="52"/>
      <c r="S40" s="9">
        <v>4616569548</v>
      </c>
      <c r="U40" s="9">
        <v>-110437842639</v>
      </c>
      <c r="W40" s="10">
        <v>-0.19</v>
      </c>
    </row>
    <row r="41" spans="1:23" ht="21.75" customHeight="1" x14ac:dyDescent="0.2">
      <c r="A41" s="51" t="s">
        <v>30</v>
      </c>
      <c r="B41" s="51"/>
      <c r="D41" s="9">
        <v>0</v>
      </c>
      <c r="F41" s="9">
        <v>-1866865770</v>
      </c>
      <c r="H41" s="9">
        <v>0</v>
      </c>
      <c r="J41" s="9">
        <v>-1866865770</v>
      </c>
      <c r="L41" s="10">
        <v>-0.03</v>
      </c>
      <c r="N41" s="9">
        <v>0</v>
      </c>
      <c r="P41" s="52">
        <v>4752664608</v>
      </c>
      <c r="Q41" s="52"/>
      <c r="S41" s="9">
        <v>2355914164</v>
      </c>
      <c r="U41" s="9">
        <v>-36975094294</v>
      </c>
      <c r="W41" s="10">
        <v>-0.06</v>
      </c>
    </row>
    <row r="42" spans="1:23" ht="21.75" customHeight="1" x14ac:dyDescent="0.2">
      <c r="A42" s="51" t="s">
        <v>39</v>
      </c>
      <c r="B42" s="51"/>
      <c r="D42" s="9">
        <v>265853227500</v>
      </c>
      <c r="F42" s="9">
        <v>-285426788969</v>
      </c>
      <c r="H42" s="9">
        <v>0</v>
      </c>
      <c r="J42" s="9">
        <v>-19573561469</v>
      </c>
      <c r="L42" s="10">
        <v>-0.27</v>
      </c>
      <c r="N42" s="9">
        <v>265853227500</v>
      </c>
      <c r="P42" s="52">
        <v>-207735753725</v>
      </c>
      <c r="Q42" s="52"/>
      <c r="S42" s="9">
        <v>5153262891</v>
      </c>
      <c r="U42" s="9">
        <v>-447628636148</v>
      </c>
      <c r="W42" s="10">
        <v>-0.79</v>
      </c>
    </row>
    <row r="43" spans="1:23" ht="21.75" customHeight="1" x14ac:dyDescent="0.2">
      <c r="A43" s="51" t="s">
        <v>397</v>
      </c>
      <c r="B43" s="51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52">
        <v>0</v>
      </c>
      <c r="Q43" s="52"/>
      <c r="S43" s="9">
        <v>82016255559</v>
      </c>
      <c r="U43" s="9">
        <v>82016255559</v>
      </c>
      <c r="W43" s="10">
        <v>0.14000000000000001</v>
      </c>
    </row>
    <row r="44" spans="1:23" ht="21.75" customHeight="1" x14ac:dyDescent="0.2">
      <c r="A44" s="51" t="s">
        <v>27</v>
      </c>
      <c r="B44" s="51"/>
      <c r="D44" s="9">
        <v>0</v>
      </c>
      <c r="F44" s="9">
        <v>-16781967694</v>
      </c>
      <c r="H44" s="9">
        <v>0</v>
      </c>
      <c r="J44" s="9">
        <v>-16781967694</v>
      </c>
      <c r="L44" s="10">
        <v>-0.23</v>
      </c>
      <c r="N44" s="9">
        <v>44542685000</v>
      </c>
      <c r="P44" s="52">
        <v>8649705057</v>
      </c>
      <c r="Q44" s="52"/>
      <c r="S44" s="9">
        <v>0</v>
      </c>
      <c r="U44" s="9">
        <v>-168412663703</v>
      </c>
      <c r="W44" s="10">
        <v>-0.3</v>
      </c>
    </row>
    <row r="45" spans="1:23" ht="21.75" customHeight="1" x14ac:dyDescent="0.2">
      <c r="A45" s="51" t="s">
        <v>32</v>
      </c>
      <c r="B45" s="51"/>
      <c r="D45" s="9">
        <v>0</v>
      </c>
      <c r="F45" s="9">
        <v>-1528026921</v>
      </c>
      <c r="H45" s="9">
        <v>0</v>
      </c>
      <c r="J45" s="9">
        <v>-1528026921</v>
      </c>
      <c r="L45" s="10">
        <v>-0.02</v>
      </c>
      <c r="N45" s="9">
        <v>0</v>
      </c>
      <c r="P45" s="52">
        <v>2347117970</v>
      </c>
      <c r="Q45" s="52"/>
      <c r="S45" s="35">
        <v>0</v>
      </c>
      <c r="U45" s="9">
        <v>-19307592888</v>
      </c>
      <c r="W45" s="10">
        <v>-0.03</v>
      </c>
    </row>
    <row r="46" spans="1:23" ht="21.75" customHeight="1" x14ac:dyDescent="0.2">
      <c r="A46" s="51" t="s">
        <v>40</v>
      </c>
      <c r="B46" s="51"/>
      <c r="D46" s="9">
        <v>0</v>
      </c>
      <c r="F46" s="9">
        <v>-8487083084</v>
      </c>
      <c r="H46" s="9">
        <v>0</v>
      </c>
      <c r="J46" s="9">
        <v>-8487083084</v>
      </c>
      <c r="L46" s="10">
        <v>-0.12</v>
      </c>
      <c r="N46" s="9">
        <v>0</v>
      </c>
      <c r="P46" s="52">
        <v>10965776402</v>
      </c>
      <c r="Q46" s="52"/>
      <c r="S46" s="35">
        <v>0</v>
      </c>
      <c r="U46" s="9">
        <v>-89435327823</v>
      </c>
      <c r="W46" s="10">
        <v>-0.16</v>
      </c>
    </row>
    <row r="47" spans="1:23" ht="21.75" customHeight="1" x14ac:dyDescent="0.2">
      <c r="A47" s="51" t="s">
        <v>49</v>
      </c>
      <c r="B47" s="51"/>
      <c r="D47" s="9">
        <v>0</v>
      </c>
      <c r="F47" s="9">
        <v>-915514834</v>
      </c>
      <c r="H47" s="9">
        <v>0</v>
      </c>
      <c r="J47" s="9">
        <v>-915514834</v>
      </c>
      <c r="L47" s="10">
        <v>-0.01</v>
      </c>
      <c r="N47" s="9">
        <v>0</v>
      </c>
      <c r="P47" s="52">
        <v>-4563154412</v>
      </c>
      <c r="Q47" s="52"/>
      <c r="S47" s="35">
        <v>0</v>
      </c>
      <c r="U47" s="9">
        <v>-17274546998</v>
      </c>
      <c r="W47" s="10">
        <v>-0.03</v>
      </c>
    </row>
    <row r="48" spans="1:23" ht="21.75" customHeight="1" x14ac:dyDescent="0.2">
      <c r="A48" s="51" t="s">
        <v>24</v>
      </c>
      <c r="B48" s="51"/>
      <c r="D48" s="9">
        <v>0</v>
      </c>
      <c r="F48" s="9">
        <v>-21578050441</v>
      </c>
      <c r="H48" s="9">
        <v>0</v>
      </c>
      <c r="J48" s="9">
        <v>-21578050441</v>
      </c>
      <c r="L48" s="10">
        <v>-0.3</v>
      </c>
      <c r="N48" s="9">
        <v>0</v>
      </c>
      <c r="P48" s="52">
        <v>43430154886</v>
      </c>
      <c r="Q48" s="52"/>
      <c r="S48" s="35">
        <v>0</v>
      </c>
      <c r="U48" s="9">
        <v>-195841686076</v>
      </c>
      <c r="W48" s="10">
        <v>-0.34</v>
      </c>
    </row>
    <row r="49" spans="1:25" ht="21.75" customHeight="1" x14ac:dyDescent="0.2">
      <c r="A49" s="51" t="s">
        <v>25</v>
      </c>
      <c r="B49" s="51"/>
      <c r="D49" s="9">
        <v>0</v>
      </c>
      <c r="F49" s="9">
        <v>-2490805945</v>
      </c>
      <c r="H49" s="9">
        <v>0</v>
      </c>
      <c r="J49" s="9">
        <v>-2490805945</v>
      </c>
      <c r="L49" s="10">
        <v>-0.03</v>
      </c>
      <c r="N49" s="9">
        <v>0</v>
      </c>
      <c r="P49" s="52">
        <v>4187585353</v>
      </c>
      <c r="Q49" s="52"/>
      <c r="S49" s="35">
        <v>0</v>
      </c>
      <c r="U49" s="9">
        <v>-27293806709</v>
      </c>
      <c r="W49" s="10">
        <v>-0.05</v>
      </c>
    </row>
    <row r="50" spans="1:25" ht="21.75" customHeight="1" x14ac:dyDescent="0.2">
      <c r="A50" s="51" t="s">
        <v>21</v>
      </c>
      <c r="B50" s="51"/>
      <c r="D50" s="9">
        <v>0</v>
      </c>
      <c r="F50" s="9">
        <v>-17755213249</v>
      </c>
      <c r="H50" s="9">
        <v>0</v>
      </c>
      <c r="J50" s="9">
        <v>-17755213249</v>
      </c>
      <c r="L50" s="10">
        <v>-0.25</v>
      </c>
      <c r="N50" s="9">
        <v>0</v>
      </c>
      <c r="P50" s="52">
        <v>70724046722</v>
      </c>
      <c r="Q50" s="52"/>
      <c r="S50" s="35">
        <v>0</v>
      </c>
      <c r="U50" s="9">
        <v>-164776272082</v>
      </c>
      <c r="W50" s="10">
        <v>-0.28999999999999998</v>
      </c>
    </row>
    <row r="51" spans="1:25" ht="21.75" customHeight="1" x14ac:dyDescent="0.2">
      <c r="A51" s="51" t="s">
        <v>34</v>
      </c>
      <c r="B51" s="51"/>
      <c r="D51" s="9">
        <v>0</v>
      </c>
      <c r="F51" s="9">
        <v>-1300170186</v>
      </c>
      <c r="H51" s="9">
        <v>0</v>
      </c>
      <c r="J51" s="9">
        <v>-1300170186</v>
      </c>
      <c r="L51" s="10">
        <v>-0.02</v>
      </c>
      <c r="N51" s="9">
        <v>0</v>
      </c>
      <c r="P51" s="52">
        <v>-1413439905</v>
      </c>
      <c r="Q51" s="52"/>
      <c r="S51" s="35">
        <v>0</v>
      </c>
      <c r="U51" s="9">
        <v>-10014188055</v>
      </c>
      <c r="W51" s="10">
        <v>-0.02</v>
      </c>
    </row>
    <row r="52" spans="1:25" ht="21.75" customHeight="1" x14ac:dyDescent="0.2">
      <c r="A52" s="51" t="s">
        <v>46</v>
      </c>
      <c r="B52" s="51"/>
      <c r="D52" s="9">
        <v>0</v>
      </c>
      <c r="F52" s="9">
        <v>-25418906258</v>
      </c>
      <c r="H52" s="9">
        <v>0</v>
      </c>
      <c r="J52" s="9">
        <v>-25418906258</v>
      </c>
      <c r="L52" s="10">
        <v>-0.36</v>
      </c>
      <c r="N52" s="9">
        <v>0</v>
      </c>
      <c r="P52" s="52">
        <v>82142970698</v>
      </c>
      <c r="Q52" s="52"/>
      <c r="S52" s="35">
        <v>0</v>
      </c>
      <c r="U52" s="9">
        <v>-309216044903</v>
      </c>
      <c r="W52" s="10">
        <v>-0.54</v>
      </c>
    </row>
    <row r="53" spans="1:25" ht="21.75" customHeight="1" x14ac:dyDescent="0.2">
      <c r="A53" s="51" t="s">
        <v>47</v>
      </c>
      <c r="B53" s="51"/>
      <c r="D53" s="9">
        <v>0</v>
      </c>
      <c r="F53" s="9">
        <v>-11798779559</v>
      </c>
      <c r="H53" s="9">
        <v>0</v>
      </c>
      <c r="J53" s="9">
        <v>-11798779559</v>
      </c>
      <c r="L53" s="10">
        <v>-0.16</v>
      </c>
      <c r="N53" s="9">
        <v>0</v>
      </c>
      <c r="P53" s="52">
        <v>22762241450</v>
      </c>
      <c r="Q53" s="52"/>
      <c r="S53" s="35">
        <v>0</v>
      </c>
      <c r="U53" s="9">
        <v>-27603888235</v>
      </c>
      <c r="W53" s="10">
        <v>-0.05</v>
      </c>
    </row>
    <row r="54" spans="1:25" ht="21.75" customHeight="1" x14ac:dyDescent="0.2">
      <c r="A54" s="51" t="s">
        <v>29</v>
      </c>
      <c r="B54" s="51"/>
      <c r="D54" s="9">
        <v>0</v>
      </c>
      <c r="F54" s="9">
        <v>-10489559141</v>
      </c>
      <c r="H54" s="9">
        <v>0</v>
      </c>
      <c r="J54" s="9">
        <v>-10489559141</v>
      </c>
      <c r="L54" s="10">
        <v>-0.15</v>
      </c>
      <c r="N54" s="9">
        <v>0</v>
      </c>
      <c r="P54" s="52">
        <v>23432296290</v>
      </c>
      <c r="Q54" s="52"/>
      <c r="S54" s="35">
        <v>0</v>
      </c>
      <c r="U54" s="9">
        <v>-128801330195</v>
      </c>
      <c r="W54" s="10">
        <v>-0.23</v>
      </c>
    </row>
    <row r="55" spans="1:25" ht="21.75" customHeight="1" x14ac:dyDescent="0.2">
      <c r="A55" s="51" t="s">
        <v>41</v>
      </c>
      <c r="B55" s="51"/>
      <c r="D55" s="9">
        <v>0</v>
      </c>
      <c r="F55" s="9">
        <v>-9159895241</v>
      </c>
      <c r="H55" s="9">
        <v>0</v>
      </c>
      <c r="J55" s="9">
        <v>-9159895241</v>
      </c>
      <c r="L55" s="10">
        <v>-0.13</v>
      </c>
      <c r="N55" s="9">
        <v>0</v>
      </c>
      <c r="P55" s="52">
        <v>15286623002</v>
      </c>
      <c r="Q55" s="52"/>
      <c r="S55" s="35">
        <v>0</v>
      </c>
      <c r="U55" s="9">
        <v>-125092289366</v>
      </c>
      <c r="W55" s="10">
        <v>-0.22</v>
      </c>
    </row>
    <row r="56" spans="1:25" ht="21.75" customHeight="1" x14ac:dyDescent="0.2">
      <c r="A56" s="51" t="s">
        <v>26</v>
      </c>
      <c r="B56" s="51"/>
      <c r="D56" s="9">
        <v>0</v>
      </c>
      <c r="F56" s="9">
        <v>-1432037129</v>
      </c>
      <c r="H56" s="9">
        <v>0</v>
      </c>
      <c r="J56" s="9">
        <v>-1432037129</v>
      </c>
      <c r="L56" s="10">
        <v>-0.02</v>
      </c>
      <c r="N56" s="9">
        <v>0</v>
      </c>
      <c r="P56" s="52">
        <v>-1215392408</v>
      </c>
      <c r="Q56" s="52"/>
      <c r="S56" s="35">
        <v>0</v>
      </c>
      <c r="U56" s="9">
        <v>-15198404439</v>
      </c>
      <c r="W56" s="10">
        <v>-0.03</v>
      </c>
    </row>
    <row r="57" spans="1:25" ht="21.75" customHeight="1" x14ac:dyDescent="0.2">
      <c r="A57" s="53" t="s">
        <v>33</v>
      </c>
      <c r="B57" s="53"/>
      <c r="D57" s="13">
        <v>0</v>
      </c>
      <c r="F57" s="13">
        <v>33730247296</v>
      </c>
      <c r="H57" s="13">
        <v>0</v>
      </c>
      <c r="J57" s="13">
        <v>33730247296</v>
      </c>
      <c r="L57" s="14">
        <v>0.47</v>
      </c>
      <c r="N57" s="13">
        <v>0</v>
      </c>
      <c r="P57" s="52">
        <v>381881975640</v>
      </c>
      <c r="Q57" s="63"/>
      <c r="S57" s="35">
        <v>0</v>
      </c>
      <c r="U57" s="13">
        <v>-52812616276</v>
      </c>
      <c r="W57" s="14">
        <v>-0.09</v>
      </c>
    </row>
    <row r="58" spans="1:25" ht="21.75" customHeight="1" x14ac:dyDescent="0.2">
      <c r="A58" s="55" t="s">
        <v>50</v>
      </c>
      <c r="B58" s="55"/>
      <c r="D58" s="16">
        <v>265853227500</v>
      </c>
      <c r="F58" s="16">
        <v>-476073699234</v>
      </c>
      <c r="H58" s="16">
        <f>SUM(H9:H57)</f>
        <v>-47942511</v>
      </c>
      <c r="J58" s="16">
        <f>SUM(J9:J57)</f>
        <v>-210268414245</v>
      </c>
      <c r="L58" s="17">
        <v>-2.94</v>
      </c>
      <c r="N58" s="16">
        <v>331565283600</v>
      </c>
      <c r="Q58" s="16">
        <f>SUM(P9:Q57)</f>
        <v>710272920239</v>
      </c>
      <c r="S58" s="16">
        <f>SUM(S9:S57)</f>
        <v>262070794102</v>
      </c>
      <c r="U58" s="16">
        <v>-3723457733493</v>
      </c>
      <c r="W58" s="17">
        <v>-6.53</v>
      </c>
    </row>
    <row r="59" spans="1:25" x14ac:dyDescent="0.2">
      <c r="Q59" s="30"/>
    </row>
    <row r="60" spans="1:25" ht="18.75" x14ac:dyDescent="0.2">
      <c r="Q60" s="30"/>
      <c r="Y60" s="35"/>
    </row>
  </sheetData>
  <mergeCells count="10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Artin.aghamohammadi</dc:creator>
  <dc:description/>
  <cp:lastModifiedBy>Artin.aghamohammadi</cp:lastModifiedBy>
  <dcterms:created xsi:type="dcterms:W3CDTF">2026-03-28T07:53:48Z</dcterms:created>
  <dcterms:modified xsi:type="dcterms:W3CDTF">2026-03-29T21:52:06Z</dcterms:modified>
</cp:coreProperties>
</file>