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4\"/>
    </mc:Choice>
  </mc:AlternateContent>
  <xr:revisionPtr revIDLastSave="0" documentId="13_ncr:1_{69FAC9A8-E014-4671-9FFF-243C6BD7152A}" xr6:coauthVersionLast="47" xr6:coauthVersionMax="47" xr10:uidLastSave="{00000000-0000-0000-0000-000000000000}"/>
  <bookViews>
    <workbookView xWindow="-120" yWindow="-120" windowWidth="29040" windowHeight="15840" tabRatio="940" firstSheet="10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درآمد سود صندوق" sheetId="16" r:id="rId15"/>
    <sheet name="سود اوراق بهادار" sheetId="17" r:id="rId16"/>
    <sheet name="مبالغ تخصیصی اوراق" sheetId="12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7" hidden="1">'سود سپرده بانکی'!$A$7:$M$34</definedName>
    <definedName name="_xlnm.Print_Area" localSheetId="4">اوراق!$A$1:$AM$87</definedName>
    <definedName name="_xlnm.Print_Area" localSheetId="2">'اوراق مشتقه'!$A$1:$AX$49</definedName>
    <definedName name="_xlnm.Print_Area" localSheetId="5">'تعدیل قیمت'!$A$1:$N$33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1">'درآمد سپرده بانکی'!$A$1:$J$35</definedName>
    <definedName name="_xlnm.Print_Area" localSheetId="10">'درآمد سرمایه گذاری در اوراق به'!$A$1:$S$118</definedName>
    <definedName name="_xlnm.Print_Area" localSheetId="8">'درآمد سرمایه گذاری در سهام'!$A$1:$X$53</definedName>
    <definedName name="_xlnm.Print_Area" localSheetId="9">'درآمد سرمایه گذاری در صندوق'!$A$1:$X$27</definedName>
    <definedName name="_xlnm.Print_Area" localSheetId="13">'درآمد سود سهام'!$A$1:$T$18</definedName>
    <definedName name="_xlnm.Print_Area" localSheetId="14">'درآمد سود صندوق'!$A$1:$L$7</definedName>
    <definedName name="_xlnm.Print_Area" localSheetId="20">'درآمد ناشی از تغییر قیمت اوراق'!$A$1:$R$130</definedName>
    <definedName name="_xlnm.Print_Area" localSheetId="18">'درآمد ناشی از فروش'!$A$1:$R$91</definedName>
    <definedName name="_xlnm.Print_Area" localSheetId="12">'سایر درآمدها'!$A$1:$G$11</definedName>
    <definedName name="_xlnm.Print_Area" localSheetId="6">سپرده!$A$1:$L$126</definedName>
    <definedName name="_xlnm.Print_Area" localSheetId="15">'سود اوراق بهادار'!$A$1:$U$100</definedName>
    <definedName name="_xlnm.Print_Area" localSheetId="17">'سود سپرده بانکی'!$A$1:$N$34</definedName>
    <definedName name="_xlnm.Print_Area" localSheetId="1">سهام!$A$1:$AC$40</definedName>
    <definedName name="_xlnm.Print_Area" localSheetId="0">'صورت وضعیت'!$A$1:$C$6</definedName>
    <definedName name="_xlnm.Print_Area" localSheetId="16">'مبالغ تخصیصی اوراق'!$A$1:$O$67</definedName>
    <definedName name="_xlnm.Print_Area" localSheetId="3">'واحدهای صندوق'!$A$1:$AB$20</definedName>
    <definedName name="teem">'مبالغ تخصیصی اوراق'!#REF!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20" l="1"/>
  <c r="K64" i="12"/>
  <c r="I63" i="12"/>
  <c r="I62" i="12"/>
  <c r="I61" i="12"/>
  <c r="I60" i="12"/>
  <c r="I59" i="12"/>
  <c r="I58" i="12"/>
  <c r="I57" i="12"/>
  <c r="I56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4" i="12"/>
  <c r="I13" i="12"/>
  <c r="I12" i="12"/>
  <c r="I11" i="12"/>
  <c r="I9" i="12"/>
  <c r="Q91" i="19" l="1"/>
  <c r="G35" i="13"/>
  <c r="C35" i="13"/>
  <c r="M34" i="18"/>
  <c r="K34" i="18"/>
  <c r="I34" i="18"/>
  <c r="G34" i="18"/>
  <c r="E34" i="18"/>
  <c r="C34" i="18"/>
  <c r="F12" i="8"/>
  <c r="H35" i="13" l="1"/>
  <c r="J99" i="17"/>
  <c r="R99" i="17"/>
  <c r="T99" i="17"/>
  <c r="P99" i="17"/>
  <c r="I41" i="7"/>
  <c r="G41" i="7"/>
  <c r="E41" i="7"/>
  <c r="C41" i="7"/>
  <c r="K40" i="7"/>
  <c r="K39" i="7"/>
  <c r="K38" i="7"/>
  <c r="K37" i="7"/>
  <c r="K36" i="7"/>
  <c r="K35" i="7"/>
  <c r="K34" i="7"/>
  <c r="K33" i="7"/>
  <c r="K32" i="7"/>
  <c r="K30" i="7"/>
  <c r="K29" i="7"/>
  <c r="K31" i="7"/>
  <c r="K28" i="7"/>
  <c r="K27" i="7"/>
  <c r="K26" i="7"/>
  <c r="K25" i="7"/>
  <c r="K24" i="7"/>
  <c r="K23" i="7"/>
  <c r="K22" i="7"/>
  <c r="K21" i="7"/>
  <c r="K20" i="7"/>
  <c r="K19" i="7"/>
  <c r="K18" i="7"/>
  <c r="K17" i="7"/>
  <c r="K15" i="7"/>
  <c r="K14" i="7"/>
  <c r="K13" i="7"/>
  <c r="K10" i="7"/>
  <c r="K9" i="7"/>
  <c r="K8" i="7"/>
  <c r="K12" i="7"/>
  <c r="K11" i="7"/>
  <c r="K16" i="7"/>
  <c r="J41" i="7"/>
  <c r="AL87" i="5"/>
  <c r="AL86" i="5"/>
  <c r="AL85" i="5"/>
  <c r="AL84" i="5"/>
  <c r="AL83" i="5"/>
  <c r="AL82" i="5"/>
  <c r="AL81" i="5"/>
  <c r="AL80" i="5"/>
  <c r="AL79" i="5"/>
  <c r="AL78" i="5"/>
  <c r="AL77" i="5"/>
  <c r="AL76" i="5"/>
  <c r="AL75" i="5"/>
  <c r="AL74" i="5"/>
  <c r="AL73" i="5"/>
  <c r="AL72" i="5"/>
  <c r="AL71" i="5"/>
  <c r="AL70" i="5"/>
  <c r="AL69" i="5"/>
  <c r="AL68" i="5"/>
  <c r="AL67" i="5"/>
  <c r="AL66" i="5"/>
  <c r="AL65" i="5"/>
  <c r="AL64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46" i="5"/>
  <c r="AL45" i="5"/>
  <c r="AL44" i="5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A20" i="4"/>
  <c r="AA19" i="4"/>
  <c r="AA18" i="4"/>
  <c r="AA17" i="4"/>
  <c r="AA16" i="4"/>
  <c r="AA15" i="4"/>
  <c r="AA14" i="4"/>
  <c r="AA13" i="4"/>
  <c r="AA12" i="4"/>
  <c r="AA11" i="4"/>
  <c r="AA10" i="4"/>
  <c r="AA9" i="4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K41" i="7" l="1"/>
</calcChain>
</file>

<file path=xl/sharedStrings.xml><?xml version="1.0" encoding="utf-8"?>
<sst xmlns="http://schemas.openxmlformats.org/spreadsheetml/2006/main" count="1626" uniqueCount="574">
  <si>
    <t>صندوق سرمایه‌گذاری در اوراق بهادار با درآمد ثابت کاردان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</si>
  <si>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</si>
  <si>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</si>
  <si>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</si>
  <si>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</si>
  <si>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</si>
  <si>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</si>
  <si>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</si>
  <si>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</si>
  <si>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</si>
  <si>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</si>
  <si>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</si>
  <si>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</si>
  <si>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</si>
  <si>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</si>
  <si>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</si>
  <si>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</si>
  <si>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</si>
  <si>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</si>
  <si>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</si>
  <si>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بانک‌اقتصادنوین‌</t>
  </si>
  <si>
    <t>بورس کالای ایران</t>
  </si>
  <si>
    <t>بین المللی توسعه ص. معادن غدیر</t>
  </si>
  <si>
    <t>پالایش نفت اصفهان</t>
  </si>
  <si>
    <t>پالایش نفت بندرعباس</t>
  </si>
  <si>
    <t>پتروشیمی پردیس</t>
  </si>
  <si>
    <t>پتروشیمی فناوران</t>
  </si>
  <si>
    <t>پتروشیمی نوری</t>
  </si>
  <si>
    <t>پرداخت الکترونیک سامان کیش</t>
  </si>
  <si>
    <t>پست بانک ایران</t>
  </si>
  <si>
    <t>تامین سرمایه کاردان</t>
  </si>
  <si>
    <t>تایدواترخاورمیانه</t>
  </si>
  <si>
    <t>تولیدات پتروشیمی قائد بصیر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</si>
  <si>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</si>
  <si>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</si>
  <si>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</si>
  <si>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</si>
  <si>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</si>
  <si>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</si>
  <si>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</si>
  <si>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</si>
  <si>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</si>
  <si>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انتخاب الکترونیک آرمان</t>
  </si>
  <si>
    <t>گروه صنایع کاغذ پارس</t>
  </si>
  <si>
    <t>گروه مالی صبا تامین</t>
  </si>
  <si>
    <t>گسترش سوخت سبززاگرس(سهامی عام)</t>
  </si>
  <si>
    <t>مبین انرژی خلیج فارس</t>
  </si>
  <si>
    <t>معدنی‌ املاح‌  ایران‌</t>
  </si>
  <si>
    <t>ملی‌ صنایع‌ مس‌ ایران‌</t>
  </si>
  <si>
    <t>ح.توسعه م وص.معدنی خاورمیانه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</si>
  <si>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</si>
  <si>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</si>
  <si>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</si>
  <si>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</si>
  <si>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</si>
  <si>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</si>
  <si>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</si>
  <si>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وتجارت-401-04/06/11</t>
  </si>
  <si>
    <t>1404/06/11</t>
  </si>
  <si>
    <t>اختیارف ت شپنا-3920-04/06/04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</si>
  <si>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</si>
  <si>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</si>
  <si>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</si>
  <si>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</si>
  <si>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</si>
  <si>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</si>
  <si>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وتجارت-403-04/06/17</t>
  </si>
  <si>
    <t>اختیار خرید</t>
  </si>
  <si>
    <t>موقعیت فروش</t>
  </si>
  <si>
    <t>-</t>
  </si>
  <si>
    <t>1404/06/17</t>
  </si>
  <si>
    <t>اختیارخ ت شپنا-3937-04/06/11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</si>
  <si>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</si>
  <si>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</si>
  <si>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</si>
  <si>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</si>
  <si>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</si>
  <si>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</si>
  <si>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</si>
  <si>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</si>
  <si>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</si>
  <si>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</si>
  <si>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زیتون نماد پایا- مختلط</t>
  </si>
  <si>
    <t>صندوق س. ثروت هیوا-س</t>
  </si>
  <si>
    <t>صندوق س. طلا کیمیا زرین کاردان</t>
  </si>
  <si>
    <t>صندوق س.بخشی صنایع سورنا2-ب</t>
  </si>
  <si>
    <t>صندوق س.بخشی صنایع سورنا-ب</t>
  </si>
  <si>
    <t>صندوق سرمایه‌گذاری نیکی گستران</t>
  </si>
  <si>
    <t>صندوق صبا</t>
  </si>
  <si>
    <t>صندوق واسطه گری مالی یکم-سهام</t>
  </si>
  <si>
    <t>صندوق س صنایع دایا3-بخشی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</si>
  <si>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</si>
  <si>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</si>
  <si>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</si>
  <si>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</si>
  <si>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</si>
  <si>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</si>
  <si>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</si>
  <si>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</si>
  <si>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</si>
  <si>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</si>
  <si>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</si>
  <si>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</si>
  <si>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</si>
  <si>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</si>
  <si>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</si>
  <si>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</si>
  <si>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</si>
  <si>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</si>
  <si>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</si>
  <si>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</si>
  <si>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</si>
  <si>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</si>
  <si>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اجاره تابان فرداکاران14061205</t>
  </si>
  <si>
    <t>1403/12/05</t>
  </si>
  <si>
    <t>1406/12/05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</si>
  <si>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</si>
  <si>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</si>
  <si>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</si>
  <si>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</si>
  <si>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</si>
  <si>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</si>
  <si>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</si>
  <si>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</si>
  <si>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</si>
  <si>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</si>
  <si>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</si>
  <si>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</si>
  <si>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</si>
  <si>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</si>
  <si>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</si>
  <si>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</si>
  <si>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</si>
  <si>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</si>
  <si>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</si>
  <si>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</si>
  <si>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</si>
  <si>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</si>
  <si>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</si>
  <si>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</si>
  <si>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</si>
  <si>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</si>
  <si>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</si>
  <si>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</si>
  <si>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</si>
  <si>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</si>
  <si>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</si>
  <si>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</si>
  <si>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</si>
  <si>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</si>
  <si>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</si>
  <si>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</si>
  <si>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</si>
  <si>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</si>
  <si>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</si>
  <si>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</si>
  <si>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</si>
  <si>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</si>
  <si>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</si>
  <si>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</si>
  <si>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</si>
  <si>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</si>
  <si>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</si>
  <si>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</si>
  <si>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</si>
  <si>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</si>
  <si>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</si>
  <si>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</si>
  <si>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</si>
  <si>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</si>
  <si>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</si>
  <si>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اجاره اخابر06-3ماهه23%</t>
  </si>
  <si>
    <t>1402/11/14</t>
  </si>
  <si>
    <t>1406/11/14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</si>
  <si>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</si>
  <si>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</si>
  <si>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</si>
  <si>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</si>
  <si>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</si>
  <si>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</si>
  <si>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</si>
  <si>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</si>
  <si>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</si>
  <si>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</si>
  <si>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</si>
  <si>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</si>
  <si>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</si>
  <si>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</si>
  <si>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</si>
  <si>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</si>
  <si>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</si>
  <si>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</si>
  <si>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</si>
  <si>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</si>
  <si>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</si>
  <si>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</si>
  <si>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</si>
  <si>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</si>
  <si>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</si>
  <si>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</si>
  <si>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</si>
  <si>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صکوک مرابحه کگل00711-3ماهه23%</t>
  </si>
  <si>
    <t>1403/11/21</t>
  </si>
  <si>
    <t>1407/11/20</t>
  </si>
  <si>
    <t>مرابحه اتومبیل سازی فردا051224</t>
  </si>
  <si>
    <t>مرابحه انتخاب آرمان050917</t>
  </si>
  <si>
    <t>1400/09/17</t>
  </si>
  <si>
    <t>1405/09/17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</si>
  <si>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</si>
  <si>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</si>
  <si>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</si>
  <si>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</si>
  <si>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</si>
  <si>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</si>
  <si>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</si>
  <si>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</si>
  <si>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</si>
  <si>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</si>
  <si>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</si>
  <si>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</si>
  <si>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</si>
  <si>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</si>
  <si>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</si>
  <si>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</si>
  <si>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</si>
  <si>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</si>
  <si>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</si>
  <si>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</si>
  <si>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</si>
  <si>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</si>
  <si>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</si>
  <si>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</si>
  <si>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</si>
  <si>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</si>
  <si>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</si>
  <si>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</si>
  <si>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</si>
  <si>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</si>
  <si>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</si>
  <si>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</si>
  <si>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</si>
  <si>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</si>
  <si>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</si>
  <si>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</si>
  <si>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</si>
  <si>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</si>
  <si>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</si>
  <si>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</si>
  <si>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</si>
  <si>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</si>
  <si>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</si>
  <si>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</si>
  <si>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</si>
  <si>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</si>
  <si>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</si>
  <si>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</si>
  <si>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</si>
  <si>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</si>
  <si>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دولت133-ش.خ050410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</si>
  <si>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</si>
  <si>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</si>
  <si>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</si>
  <si>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</si>
  <si>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</si>
  <si>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</si>
  <si>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</si>
  <si>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</si>
  <si>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</si>
  <si>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</si>
  <si>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</si>
  <si>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1404/03/02</t>
  </si>
  <si>
    <t>مرابحه عام دولت143-ش.خ041009</t>
  </si>
  <si>
    <t>1402/08/09</t>
  </si>
  <si>
    <t>1404/10/08</t>
  </si>
  <si>
    <t>مرابحه عام دولت145-ش.خ050707</t>
  </si>
  <si>
    <t>1402/09/07</t>
  </si>
  <si>
    <t>1405/07/07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</si>
  <si>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</si>
  <si>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</si>
  <si>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</si>
  <si>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</si>
  <si>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</si>
  <si>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</si>
  <si>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</si>
  <si>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</si>
  <si>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</si>
  <si>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</si>
  <si>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</si>
  <si>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</si>
  <si>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</si>
  <si>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</si>
  <si>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</si>
  <si>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</si>
  <si>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</si>
  <si>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</si>
  <si>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</si>
  <si>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</si>
  <si>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</si>
  <si>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</si>
  <si>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</si>
  <si>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</si>
  <si>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</si>
  <si>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</si>
  <si>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</si>
  <si>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</si>
  <si>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</si>
  <si>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</si>
  <si>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</si>
  <si>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</si>
  <si>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</si>
  <si>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</si>
  <si>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عام دولت144-ش.خ040730</t>
  </si>
  <si>
    <t>1404/07/29</t>
  </si>
  <si>
    <t>سلف استاندارد گندله صبانور</t>
  </si>
  <si>
    <t>1404/01/20</t>
  </si>
  <si>
    <t>1406/01/20</t>
  </si>
  <si>
    <t>اجاره تابان فرداکاردان14070120</t>
  </si>
  <si>
    <t>1407/01/20</t>
  </si>
  <si>
    <t>سلف بهین پالایش قشم</t>
  </si>
  <si>
    <t>1406/01/19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</si>
  <si>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</si>
  <si>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</si>
  <si>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</si>
  <si>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</si>
  <si>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</si>
  <si>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</si>
  <si>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</si>
  <si>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</si>
  <si>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-2.75%</t>
  </si>
  <si>
    <t>سایر</t>
  </si>
  <si>
    <t>-7.82%</t>
  </si>
  <si>
    <t>-8.33%</t>
  </si>
  <si>
    <t>-5.07%</t>
  </si>
  <si>
    <t>-10.00%</t>
  </si>
  <si>
    <t>-9.08%</t>
  </si>
  <si>
    <t>2.27%</t>
  </si>
  <si>
    <t>-9.54%</t>
  </si>
  <si>
    <t>-2.95%</t>
  </si>
  <si>
    <t>-7.88%</t>
  </si>
  <si>
    <t>-0.85%</t>
  </si>
  <si>
    <t>-9.60%</t>
  </si>
  <si>
    <t>0.57%</t>
  </si>
  <si>
    <t>-9.59%</t>
  </si>
  <si>
    <t>7.79%</t>
  </si>
  <si>
    <t>-9.37%</t>
  </si>
  <si>
    <t>0.72%</t>
  </si>
  <si>
    <t>0.65%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</si>
  <si>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</si>
  <si>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</si>
  <si>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</si>
  <si>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</si>
  <si>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</si>
  <si>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</si>
  <si>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</si>
  <si>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</si>
  <si>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</si>
  <si>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</si>
  <si>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</si>
  <si>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</si>
  <si>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</si>
  <si>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</si>
  <si>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</si>
  <si>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</si>
  <si>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</si>
  <si>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</si>
  <si>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</si>
  <si>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</si>
  <si>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</si>
  <si>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</si>
  <si>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</si>
  <si>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</si>
  <si>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</si>
  <si>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</si>
  <si>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</si>
  <si>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</si>
  <si>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</si>
  <si>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جم پیلن</t>
  </si>
  <si>
    <t>بانک سامان</t>
  </si>
  <si>
    <t>سرمایه گذاری سبحان</t>
  </si>
  <si>
    <t>سرمایه‌گذاری‌ ملی‌ایران‌</t>
  </si>
  <si>
    <t>ح. گسترش سوخت سبززاگرس(س. عام)</t>
  </si>
  <si>
    <t>بیمه البرز</t>
  </si>
  <si>
    <t>ملی شیمی کشاورز</t>
  </si>
  <si>
    <t>صنایع شیمیایی کیمیاگران امروز</t>
  </si>
  <si>
    <t>ح . معدنی‌ املاح‌  ایران‌</t>
  </si>
  <si>
    <t>بیمه کوثر</t>
  </si>
  <si>
    <t>ح.پست بانک ایران</t>
  </si>
  <si>
    <t>پویا زرکان آق دره</t>
  </si>
  <si>
    <t>بانک  پاسارگاد</t>
  </si>
  <si>
    <t>-2-2</t>
  </si>
  <si>
    <t>درآمد حاصل از سرمایه­گذاری در واحدهای صندوق</t>
  </si>
  <si>
    <t>درآمد سود صندوق</t>
  </si>
  <si>
    <t>صندوق س. سهامی ثروت هومان-س</t>
  </si>
  <si>
    <t>صندوق س صنایع مفید4-بخشی</t>
  </si>
  <si>
    <t>صندوق س ثروت پویا-بخشی</t>
  </si>
  <si>
    <t>صندوق س.بخشی صنایع پاداش-ب</t>
  </si>
  <si>
    <t>صندوق مختلط گوهر نفیس تمدن</t>
  </si>
  <si>
    <t>صندوق سرمایه گذاری سهام بزرگ کاردان</t>
  </si>
  <si>
    <t>صندوق س فرصت آفرین سرمایه-سهام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</si>
  <si>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</si>
  <si>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</si>
  <si>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</si>
  <si>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</si>
  <si>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دولت142-ش.خ031009</t>
  </si>
  <si>
    <t>صکوک مرابحه دعبید609-3ماهه23%</t>
  </si>
  <si>
    <t>اجاره تابان فرداکاردان14050803</t>
  </si>
  <si>
    <t>سلف موازی پنتان پتروکنگان031</t>
  </si>
  <si>
    <t>سلف میلگرد آتیه خاورمیانه2</t>
  </si>
  <si>
    <t>مرابحه صاف فیلم کاردان051116</t>
  </si>
  <si>
    <t>صکوک مرابحه خزامیا511-3ماهه18%</t>
  </si>
  <si>
    <t>سلف خودرووانت کارا تک کابین</t>
  </si>
  <si>
    <t>مشارکت ش قم412-3ماهه18%</t>
  </si>
  <si>
    <t>اسنادخزانه-م6بودجه01-030814</t>
  </si>
  <si>
    <t>مشارکت ش کرج412-3ماهه18%</t>
  </si>
  <si>
    <t>مشارکت ش کرج042-3ماهه18%</t>
  </si>
  <si>
    <t>مرابحه عام دولت126-ش.خ031223</t>
  </si>
  <si>
    <t>مرابحه عام دولت134-ش.خ030907</t>
  </si>
  <si>
    <t>اجاره تجاری شستان14030915</t>
  </si>
  <si>
    <t>مرابحه عام دولت72-ش.خ0311</t>
  </si>
  <si>
    <t>اسنادخزانه-م6بودجه00-030723</t>
  </si>
  <si>
    <t>اسنادخزانه-م2بودجه00-031024</t>
  </si>
  <si>
    <t>اسنادخزانه-م1بودجه00-030821</t>
  </si>
  <si>
    <t>صکوک اجاره صگستر504- 6ماهه18%</t>
  </si>
  <si>
    <t>اسنادخزانه-م8بودجه00-030919</t>
  </si>
  <si>
    <t>مرابحه عام دولت94-ش.خ030816</t>
  </si>
  <si>
    <t>مشارکت ش کرج312-سه ماهه18%</t>
  </si>
  <si>
    <t>صکوک اجاره صگستر512- 6ماهه18%</t>
  </si>
  <si>
    <t>مشارکت ش قم0312-سه ماهه18%</t>
  </si>
  <si>
    <t>مرابحه عام دولت102-ش.خ031211</t>
  </si>
  <si>
    <t>مرابحه عام دولت107-ش.خ030724</t>
  </si>
  <si>
    <t>اوراق اوراق مشارکت طرح قطارشهری قم جدید 1402</t>
  </si>
  <si>
    <t>مشارکت ش قم042-3ماهه18%</t>
  </si>
  <si>
    <t>صکوک مرابحه صکورش302-3ماهه18%</t>
  </si>
  <si>
    <t>مشارکت ش قم312-سه ماهه18%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</si>
  <si>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</si>
  <si>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</si>
  <si>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</si>
  <si>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</si>
  <si>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</si>
  <si>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</si>
  <si>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</si>
  <si>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</si>
  <si>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</si>
  <si>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</si>
  <si>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نام سپرده بانکی</t>
  </si>
  <si>
    <t>سود سپرده بانکی و گواهی سپرده</t>
  </si>
  <si>
    <t>درصد سود به میانگین سپرده</t>
  </si>
  <si>
    <t>اوراق مشارکت طرح قطارشهری قم جدید 1402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</si>
  <si>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</si>
  <si>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</si>
  <si>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</si>
  <si>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</si>
  <si>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</si>
  <si>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</si>
  <si>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</si>
  <si>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</si>
  <si>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</si>
  <si>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</si>
  <si>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1403/11/23</t>
  </si>
  <si>
    <t>1403/11/25</t>
  </si>
  <si>
    <t>1403/07/08</t>
  </si>
  <si>
    <t>1403/07/11</t>
  </si>
  <si>
    <t>1403/12/20</t>
  </si>
  <si>
    <t>1403/12/27</t>
  </si>
  <si>
    <t>1403/10/15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</si>
  <si>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</si>
  <si>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</si>
  <si>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</si>
  <si>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</si>
  <si>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</si>
  <si>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</si>
  <si>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</si>
  <si>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</si>
  <si>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</si>
  <si>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</si>
  <si>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</si>
  <si>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1403/12/11</t>
  </si>
  <si>
    <t>1406/09/07</t>
  </si>
  <si>
    <t>1403/10/09</t>
  </si>
  <si>
    <t>1403/09/07</t>
  </si>
  <si>
    <t>1404/12/25</t>
  </si>
  <si>
    <t>1403/12/23</t>
  </si>
  <si>
    <t>1404/12/13</t>
  </si>
  <si>
    <t>1405/11/17</t>
  </si>
  <si>
    <t>1405/11/16</t>
  </si>
  <si>
    <t>1405/08/03</t>
  </si>
  <si>
    <t>1403/07/24</t>
  </si>
  <si>
    <t>1403/02/31</t>
  </si>
  <si>
    <t>1403/12/28</t>
  </si>
  <si>
    <t>1405/12/21</t>
  </si>
  <si>
    <t>1403/08/16</t>
  </si>
  <si>
    <t>1405/04/12</t>
  </si>
  <si>
    <t>1403/11/13</t>
  </si>
  <si>
    <t>1403/09/15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</si>
  <si>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</si>
  <si>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</si>
  <si>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</si>
  <si>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</si>
  <si>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</si>
  <si>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</si>
  <si>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</si>
  <si>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</si>
  <si>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</si>
  <si>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</si>
  <si>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</si>
  <si>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</si>
  <si>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</si>
  <si>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</si>
  <si>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</si>
  <si>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ومهان1</t>
  </si>
  <si>
    <t>ظمهان3121</t>
  </si>
  <si>
    <t>درآمد ناشی از تغییر قیمت اوراق بهادار</t>
  </si>
  <si>
    <t>سود و زیان ناشی از تغییر قیمت</t>
  </si>
  <si>
    <t>ظتجار4061</t>
  </si>
  <si>
    <t>ظشپنا4061</t>
  </si>
  <si>
    <t>4-1- سپرده بانکی و گواهی سپرده</t>
  </si>
  <si>
    <t>سپرده کوتاه مدت بانک تجارت</t>
  </si>
  <si>
    <t xml:space="preserve">قرض الحسنه بانک تجارت </t>
  </si>
  <si>
    <t xml:space="preserve">قرض الحسنه بانک توسعه تعاون </t>
  </si>
  <si>
    <t xml:space="preserve">حساب جاری بانک تجارت </t>
  </si>
  <si>
    <t xml:space="preserve">حساب جاری بانک خاورمیانه </t>
  </si>
  <si>
    <t xml:space="preserve">حساب جاری بانک ملی </t>
  </si>
  <si>
    <t xml:space="preserve">سپرده کوتاه مدت بانک اقتصاد نوین </t>
  </si>
  <si>
    <t xml:space="preserve">سپرده کوتاه مدت بانک پارسیان </t>
  </si>
  <si>
    <t>سپرده کوتاه مدت بانک پاسارگاد</t>
  </si>
  <si>
    <t xml:space="preserve">سپرده کوتاه مدت بانک توسعه تعاون </t>
  </si>
  <si>
    <t xml:space="preserve">سپرده کوتاه مدت بانک خاورمیانه </t>
  </si>
  <si>
    <t xml:space="preserve">سپرده کوتاه مدت بانک رفاه </t>
  </si>
  <si>
    <t xml:space="preserve">سپرده کوتاه مدت بانک سامان </t>
  </si>
  <si>
    <t xml:space="preserve">سپرده کوتاه مدت بانک شهر </t>
  </si>
  <si>
    <t>سپرده کوتاه مدت بانک صادرات</t>
  </si>
  <si>
    <t xml:space="preserve">سپرده کوتاه مدت بانک کشاورزی </t>
  </si>
  <si>
    <t xml:space="preserve">سپرده کوتاه مدت بانک گردشگری </t>
  </si>
  <si>
    <t xml:space="preserve">سپرده کوتاه مدت بانک مسکن </t>
  </si>
  <si>
    <t xml:space="preserve">سپرده کوتاه مدت بانک ملت </t>
  </si>
  <si>
    <t xml:space="preserve">سپرده کوتاه مدت بانک ملی </t>
  </si>
  <si>
    <t>سپرده کوتاه مدت موسسه اعتباری ملل</t>
  </si>
  <si>
    <t xml:space="preserve">سپرده بلند مدت بانک تجارت </t>
  </si>
  <si>
    <t>سپرده بلند مدت بانک اقتصاد نوین</t>
  </si>
  <si>
    <t xml:space="preserve">سپرده بلند مدت بانک پاسارگاد </t>
  </si>
  <si>
    <t>سپرده بلند مدت بانک خاورمیانه</t>
  </si>
  <si>
    <t xml:space="preserve">سپرده بلند مدت بانک سامان </t>
  </si>
  <si>
    <t xml:space="preserve">سپرده بلند مدت بانک صادرات </t>
  </si>
  <si>
    <t>سپرده بلند مدت بانک کشاورزی</t>
  </si>
  <si>
    <t>سپرده بلند مدت بانک گردشگری</t>
  </si>
  <si>
    <t>سپرده بلند مدت بانک مسکن</t>
  </si>
  <si>
    <t xml:space="preserve">سپرده بلند مدت بانک ملت </t>
  </si>
  <si>
    <t xml:space="preserve">سپرده بلند مدت بانک ملی </t>
  </si>
  <si>
    <t>سپرده بلند مدت موسسه اعتباری ملل</t>
  </si>
  <si>
    <t xml:space="preserve">اجاره دومینو14040208	</t>
  </si>
  <si>
    <t xml:space="preserve">سلف موازی گازمایع کنگان051	</t>
  </si>
  <si>
    <t>سلف موازی متانول بوشهر041</t>
  </si>
  <si>
    <t xml:space="preserve">سلف موازی متانول مرجان 031	</t>
  </si>
  <si>
    <t xml:space="preserve">سپرده بلند مدت بانک اقتصاد نوین </t>
  </si>
  <si>
    <t>سپرده بلند مدت بانک پارسیان</t>
  </si>
  <si>
    <t>سپرده بلند مدت بانک پاسارگاد</t>
  </si>
  <si>
    <t>سپرده بلند مدت بانک تجارت</t>
  </si>
  <si>
    <t>سپرده بلند مدت بانک سامان</t>
  </si>
  <si>
    <t>سپرده بلند مدت بانک صادرات</t>
  </si>
  <si>
    <t>سپرده بلند مدت بانک ملت</t>
  </si>
  <si>
    <t>سپرده بلند مدت بانک ملی</t>
  </si>
  <si>
    <t>سپرده کوتاه مدت بانک پارسیان</t>
  </si>
  <si>
    <t>سپرده کوتاه مدت بانک خاورمیانه</t>
  </si>
  <si>
    <t>سپرده کوتاه مدت بانک سامان</t>
  </si>
  <si>
    <t>سپرده کوتاه مدت بانک شهر</t>
  </si>
  <si>
    <t>سپرده کوتاه مدت بانک کشاورزی</t>
  </si>
  <si>
    <t>سپرده کوتاه مدت بانک گردشگری</t>
  </si>
  <si>
    <t>سپرده کوتاه مدت بانک مسکن</t>
  </si>
  <si>
    <t>سپرده کوتاه مدت بانک ملت</t>
  </si>
  <si>
    <t>سپرده کوتاه مدت بانک ملی</t>
  </si>
  <si>
    <t>سپرده کوتاه مدت بانک اقتصاد نوین</t>
  </si>
  <si>
    <t>سپرده کوتاه مدت بانک توسعه تعاون</t>
  </si>
  <si>
    <t xml:space="preserve">تامین سرمایه کاردان </t>
  </si>
  <si>
    <t xml:space="preserve"> 1-3- تخصیص یافته بابت خرید و نگهداری اوراق بهادار با درآمد ثابت (نرخ سود ترجیحی)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</si>
</sst>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2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name val="Arial"/>
      <family val="2"/>
      <charset val="178"/>
    </font>
    <font>
      <b/>
      <sz val="15"/>
      <name val="B Nazanin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2"/>
      <name val="B Nazanin"/>
      <charset val="178"/>
    </font>
    <font>
      <sz val="11"/>
      <color rgb="FF000000"/>
      <name val="B Nazanin"/>
      <charset val="178"/>
    </font>
    <font>
      <sz val="10"/>
      <color rgb="FF000000"/>
      <name val="Arial"/>
      <family val="2"/>
    </font>
    <font>
      <sz val="18"/>
      <name val="B Nazanin"/>
      <charset val="178"/>
    </font>
    <font>
      <sz val="18"/>
      <color rgb="FF000000"/>
      <name val="B Nazanin"/>
      <charset val="178"/>
    </font>
    <font>
      <sz val="18"/>
      <color rgb="FF000000"/>
      <name val="Arial"/>
      <family val="2"/>
      <charset val="178"/>
    </font>
    <font>
      <b/>
      <sz val="10"/>
      <color rgb="FFFFFFFF"/>
      <name val="IRANSans"/>
    </font>
    <font>
      <sz val="10"/>
      <color rgb="FF000000"/>
      <name val="B Nazanin"/>
      <charset val="178"/>
    </font>
    <font>
      <b/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15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3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4" fontId="5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10" fontId="6" fillId="0" borderId="0" xfId="0" applyNumberFormat="1" applyFont="1" applyFill="1" applyAlignment="1">
      <alignment horizontal="right" vertical="top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3" fontId="6" fillId="0" borderId="7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vertical="top"/>
    </xf>
    <xf numFmtId="3" fontId="6" fillId="0" borderId="4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vertical="top"/>
    </xf>
    <xf numFmtId="3" fontId="6" fillId="0" borderId="5" xfId="0" applyNumberFormat="1" applyFont="1" applyFill="1" applyBorder="1" applyAlignment="1">
      <alignment horizontal="right" vertical="top"/>
    </xf>
    <xf numFmtId="0" fontId="9" fillId="0" borderId="0" xfId="0" applyFont="1" applyFill="1" applyAlignment="1">
      <alignment horizontal="left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Alignment="1">
      <alignment horizontal="left"/>
    </xf>
    <xf numFmtId="3" fontId="6" fillId="0" borderId="0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Alignment="1">
      <alignment horizontal="left"/>
    </xf>
    <xf numFmtId="10" fontId="6" fillId="0" borderId="0" xfId="0" applyNumberFormat="1" applyFont="1" applyFill="1" applyBorder="1" applyAlignment="1">
      <alignment horizontal="right" vertical="top"/>
    </xf>
    <xf numFmtId="4" fontId="6" fillId="0" borderId="0" xfId="0" applyNumberFormat="1" applyFont="1" applyFill="1" applyAlignment="1">
      <alignment horizontal="right" vertical="top"/>
    </xf>
    <xf numFmtId="4" fontId="6" fillId="0" borderId="7" xfId="0" applyNumberFormat="1" applyFont="1" applyFill="1" applyBorder="1" applyAlignment="1">
      <alignment horizontal="right" vertical="top"/>
    </xf>
    <xf numFmtId="4" fontId="6" fillId="0" borderId="4" xfId="0" applyNumberFormat="1" applyFont="1" applyFill="1" applyBorder="1" applyAlignment="1">
      <alignment horizontal="right" vertical="top"/>
    </xf>
    <xf numFmtId="4" fontId="6" fillId="0" borderId="5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 vertical="center" readingOrder="2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0" fontId="15" fillId="0" borderId="0" xfId="1" applyFont="1" applyAlignment="1">
      <alignment horizontal="right" vertical="center" wrapText="1" readingOrder="2"/>
    </xf>
    <xf numFmtId="164" fontId="15" fillId="0" borderId="0" xfId="1" applyNumberFormat="1" applyFont="1" applyAlignment="1">
      <alignment horizontal="center" vertical="center" wrapText="1"/>
    </xf>
    <xf numFmtId="0" fontId="16" fillId="0" borderId="0" xfId="1" applyFont="1"/>
    <xf numFmtId="0" fontId="15" fillId="0" borderId="0" xfId="1" applyFont="1" applyAlignment="1">
      <alignment horizontal="center" vertical="center" wrapText="1" readingOrder="2"/>
    </xf>
    <xf numFmtId="164" fontId="15" fillId="0" borderId="0" xfId="1" applyNumberFormat="1" applyFont="1" applyAlignment="1">
      <alignment vertical="center" wrapText="1"/>
    </xf>
    <xf numFmtId="3" fontId="17" fillId="0" borderId="0" xfId="1" applyNumberFormat="1" applyFont="1"/>
    <xf numFmtId="3" fontId="16" fillId="0" borderId="0" xfId="1" applyNumberFormat="1" applyFont="1"/>
    <xf numFmtId="0" fontId="18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0" borderId="0" xfId="1" applyFont="1" applyBorder="1" applyAlignment="1">
      <alignment horizontal="center" vertical="center" textRotation="90" wrapText="1"/>
    </xf>
    <xf numFmtId="0" fontId="15" fillId="0" borderId="0" xfId="1" applyFont="1" applyBorder="1" applyAlignment="1">
      <alignment horizontal="center" vertical="center" textRotation="90" wrapText="1" readingOrder="2"/>
    </xf>
    <xf numFmtId="0" fontId="0" fillId="0" borderId="8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readingOrder="2"/>
    </xf>
    <xf numFmtId="0" fontId="5" fillId="2" borderId="0" xfId="0" applyFont="1" applyFill="1" applyAlignment="1">
      <alignment horizontal="right" vertical="top"/>
    </xf>
    <xf numFmtId="0" fontId="0" fillId="2" borderId="0" xfId="0" applyFill="1" applyAlignment="1">
      <alignment horizontal="left"/>
    </xf>
    <xf numFmtId="3" fontId="5" fillId="2" borderId="0" xfId="0" applyNumberFormat="1" applyFont="1" applyFill="1" applyAlignment="1">
      <alignment horizontal="right" vertical="top"/>
    </xf>
    <xf numFmtId="0" fontId="5" fillId="0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2 3" xfId="1" xr:uid="{3523A3A7-ADB5-4D6D-82C9-799CDB38FFB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68" t="s">
        <v>0</v>
      </c>
      <c r="B1" s="68"/>
      <c r="C1" s="68"/>
    </row>
    <row r="2" spans="1:3" ht="21.75" customHeight="1">
      <c r="A2" s="68" t="s">
        <v>1</v>
      </c>
      <c r="B2" s="68"/>
      <c r="C2" s="68"/>
    </row>
    <row r="3" spans="1:3" ht="21.75" customHeight="1">
      <c r="A3" s="68" t="s">
        <v>2</v>
      </c>
      <c r="B3" s="68"/>
      <c r="C3" s="68"/>
    </row>
    <row r="4" spans="1:3" ht="7.35" customHeight="1"/>
    <row r="5" spans="1:3" ht="123.6" customHeight="1">
      <c r="B5" s="69"/>
    </row>
    <row r="6" spans="1:3" ht="123.6" customHeight="1">
      <c r="B6" s="6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7"/>
  <sheetViews>
    <sheetView rightToLeft="1" topLeftCell="A4" workbookViewId="0">
      <selection sqref="A1:XFD1048576"/>
    </sheetView>
  </sheetViews>
  <sheetFormatPr defaultRowHeight="12.75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7109375" bestFit="1" customWidth="1"/>
    <col min="7" max="7" width="1.28515625" customWidth="1"/>
    <col min="8" max="8" width="14.85546875" bestFit="1" customWidth="1"/>
    <col min="9" max="9" width="1.28515625" customWidth="1"/>
    <col min="10" max="10" width="1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6.140625" bestFit="1" customWidth="1"/>
    <col min="18" max="18" width="1.28515625" customWidth="1"/>
    <col min="19" max="19" width="14.8554687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ht="14.45" customHeight="1"/>
    <row r="5" spans="1:23" ht="14.45" customHeight="1">
      <c r="A5" s="1" t="s">
        <v>389</v>
      </c>
      <c r="B5" s="70" t="s">
        <v>390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4.45" customHeight="1">
      <c r="D6" s="71" t="s">
        <v>370</v>
      </c>
      <c r="E6" s="71"/>
      <c r="F6" s="71"/>
      <c r="G6" s="71"/>
      <c r="H6" s="71"/>
      <c r="I6" s="71"/>
      <c r="J6" s="71"/>
      <c r="K6" s="71"/>
      <c r="L6" s="71"/>
      <c r="N6" s="71" t="s">
        <v>371</v>
      </c>
      <c r="O6" s="71"/>
      <c r="P6" s="71"/>
      <c r="Q6" s="71"/>
      <c r="R6" s="71"/>
      <c r="S6" s="71"/>
      <c r="T6" s="71"/>
      <c r="U6" s="71"/>
      <c r="V6" s="71"/>
      <c r="W6" s="71"/>
    </row>
    <row r="7" spans="1:23" ht="14.45" customHeight="1">
      <c r="D7" s="3"/>
      <c r="E7" s="3"/>
      <c r="F7" s="3"/>
      <c r="G7" s="3"/>
      <c r="H7" s="3"/>
      <c r="I7" s="3"/>
      <c r="J7" s="72" t="s">
        <v>50</v>
      </c>
      <c r="K7" s="72"/>
      <c r="L7" s="72"/>
      <c r="N7" s="3"/>
      <c r="O7" s="3"/>
      <c r="P7" s="3"/>
      <c r="Q7" s="3"/>
      <c r="R7" s="3"/>
      <c r="S7" s="3"/>
      <c r="T7" s="3"/>
      <c r="U7" s="72" t="s">
        <v>50</v>
      </c>
      <c r="V7" s="72"/>
      <c r="W7" s="72"/>
    </row>
    <row r="8" spans="1:23" ht="14.45" customHeight="1">
      <c r="A8" s="71" t="s">
        <v>77</v>
      </c>
      <c r="B8" s="71"/>
      <c r="D8" s="2" t="s">
        <v>391</v>
      </c>
      <c r="F8" s="2" t="s">
        <v>374</v>
      </c>
      <c r="H8" s="2" t="s">
        <v>375</v>
      </c>
      <c r="J8" s="4" t="s">
        <v>348</v>
      </c>
      <c r="K8" s="3"/>
      <c r="L8" s="4" t="s">
        <v>356</v>
      </c>
      <c r="N8" s="2" t="s">
        <v>391</v>
      </c>
      <c r="P8" s="71" t="s">
        <v>374</v>
      </c>
      <c r="Q8" s="71"/>
      <c r="S8" s="2" t="s">
        <v>375</v>
      </c>
      <c r="U8" s="4" t="s">
        <v>348</v>
      </c>
      <c r="V8" s="3"/>
      <c r="W8" s="4" t="s">
        <v>356</v>
      </c>
    </row>
    <row r="9" spans="1:23" ht="21.75" customHeight="1">
      <c r="A9" s="73" t="s">
        <v>84</v>
      </c>
      <c r="B9" s="73"/>
      <c r="D9" s="6">
        <v>0</v>
      </c>
      <c r="F9" s="6">
        <v>-15624074089</v>
      </c>
      <c r="H9" s="6">
        <v>36989849740</v>
      </c>
      <c r="J9" s="6">
        <v>21365775651</v>
      </c>
      <c r="L9" s="7">
        <v>0.16</v>
      </c>
      <c r="N9" s="6">
        <v>0</v>
      </c>
      <c r="P9" s="74">
        <v>75782903666</v>
      </c>
      <c r="Q9" s="74"/>
      <c r="S9" s="6">
        <v>39420602552</v>
      </c>
      <c r="U9" s="6">
        <v>115203506218</v>
      </c>
      <c r="W9" s="7">
        <v>0.16</v>
      </c>
    </row>
    <row r="10" spans="1:23" ht="21.75" customHeight="1">
      <c r="A10" s="75" t="s">
        <v>392</v>
      </c>
      <c r="B10" s="75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76">
        <v>0</v>
      </c>
      <c r="Q10" s="76"/>
      <c r="S10" s="9">
        <v>-43666165</v>
      </c>
      <c r="U10" s="9">
        <v>-43666165</v>
      </c>
      <c r="W10" s="10">
        <v>0</v>
      </c>
    </row>
    <row r="11" spans="1:23" ht="21.75" customHeight="1">
      <c r="A11" s="75" t="s">
        <v>88</v>
      </c>
      <c r="B11" s="75"/>
      <c r="D11" s="9">
        <v>0</v>
      </c>
      <c r="F11" s="9">
        <v>9006972758</v>
      </c>
      <c r="H11" s="9">
        <v>0</v>
      </c>
      <c r="J11" s="9">
        <v>9006972758</v>
      </c>
      <c r="L11" s="10">
        <v>7.0000000000000007E-2</v>
      </c>
      <c r="N11" s="9">
        <v>0</v>
      </c>
      <c r="P11" s="76">
        <v>8717048260</v>
      </c>
      <c r="Q11" s="76"/>
      <c r="S11" s="9">
        <v>-637353470</v>
      </c>
      <c r="U11" s="9">
        <v>8079694790</v>
      </c>
      <c r="W11" s="10">
        <v>0.01</v>
      </c>
    </row>
    <row r="12" spans="1:23" ht="21.75" customHeight="1">
      <c r="A12" s="75" t="s">
        <v>393</v>
      </c>
      <c r="B12" s="75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76">
        <v>0</v>
      </c>
      <c r="Q12" s="76"/>
      <c r="S12" s="9">
        <v>81571032</v>
      </c>
      <c r="U12" s="9">
        <v>81571032</v>
      </c>
      <c r="W12" s="10">
        <v>0</v>
      </c>
    </row>
    <row r="13" spans="1:23" ht="21.75" customHeight="1">
      <c r="A13" s="75" t="s">
        <v>394</v>
      </c>
      <c r="B13" s="75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76">
        <v>0</v>
      </c>
      <c r="Q13" s="76"/>
      <c r="S13" s="9">
        <v>-635076813</v>
      </c>
      <c r="U13" s="9">
        <v>-635076813</v>
      </c>
      <c r="W13" s="10">
        <v>0</v>
      </c>
    </row>
    <row r="14" spans="1:23" ht="21.75" customHeight="1">
      <c r="A14" s="75" t="s">
        <v>395</v>
      </c>
      <c r="B14" s="75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76">
        <v>0</v>
      </c>
      <c r="Q14" s="76"/>
      <c r="S14" s="9">
        <v>2006720835</v>
      </c>
      <c r="U14" s="9">
        <v>2006720835</v>
      </c>
      <c r="W14" s="10">
        <v>0</v>
      </c>
    </row>
    <row r="15" spans="1:23" ht="21.75" customHeight="1">
      <c r="A15" s="75" t="s">
        <v>87</v>
      </c>
      <c r="B15" s="75"/>
      <c r="D15" s="9">
        <v>0</v>
      </c>
      <c r="F15" s="9">
        <v>487550714</v>
      </c>
      <c r="H15" s="9">
        <v>0</v>
      </c>
      <c r="J15" s="9">
        <v>487550714</v>
      </c>
      <c r="L15" s="10">
        <v>0</v>
      </c>
      <c r="N15" s="9">
        <v>0</v>
      </c>
      <c r="P15" s="76">
        <v>1784441449</v>
      </c>
      <c r="Q15" s="76"/>
      <c r="S15" s="9">
        <v>-493651500</v>
      </c>
      <c r="U15" s="9">
        <v>1290789949</v>
      </c>
      <c r="W15" s="10">
        <v>0</v>
      </c>
    </row>
    <row r="16" spans="1:23" ht="21.75" customHeight="1">
      <c r="A16" s="75" t="s">
        <v>396</v>
      </c>
      <c r="B16" s="75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76">
        <v>0</v>
      </c>
      <c r="Q16" s="76"/>
      <c r="S16" s="9">
        <v>15626210476</v>
      </c>
      <c r="U16" s="9">
        <v>15626210476</v>
      </c>
      <c r="W16" s="10">
        <v>0.02</v>
      </c>
    </row>
    <row r="17" spans="1:23" ht="21.75" customHeight="1">
      <c r="A17" s="75" t="s">
        <v>397</v>
      </c>
      <c r="B17" s="75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20256359370</v>
      </c>
      <c r="P17" s="76">
        <v>0</v>
      </c>
      <c r="Q17" s="76"/>
      <c r="S17" s="9">
        <v>9357617859</v>
      </c>
      <c r="U17" s="9">
        <v>29613977229</v>
      </c>
      <c r="W17" s="10">
        <v>0.04</v>
      </c>
    </row>
    <row r="18" spans="1:23" ht="21.75" customHeight="1">
      <c r="A18" s="75" t="s">
        <v>398</v>
      </c>
      <c r="B18" s="75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76">
        <v>0</v>
      </c>
      <c r="Q18" s="76"/>
      <c r="S18" s="9">
        <v>-282947923</v>
      </c>
      <c r="U18" s="9">
        <v>-282947923</v>
      </c>
      <c r="W18" s="10">
        <v>0</v>
      </c>
    </row>
    <row r="19" spans="1:23" ht="21.75" customHeight="1">
      <c r="A19" s="75" t="s">
        <v>80</v>
      </c>
      <c r="B19" s="75"/>
      <c r="D19" s="9">
        <v>0</v>
      </c>
      <c r="F19" s="9">
        <v>1377359007</v>
      </c>
      <c r="H19" s="9">
        <v>0</v>
      </c>
      <c r="J19" s="9">
        <v>1377359007</v>
      </c>
      <c r="L19" s="10">
        <v>0.01</v>
      </c>
      <c r="N19" s="9">
        <v>0</v>
      </c>
      <c r="P19" s="76">
        <v>2391646235</v>
      </c>
      <c r="Q19" s="76"/>
      <c r="S19" s="9">
        <v>0</v>
      </c>
      <c r="U19" s="9">
        <v>2391646235</v>
      </c>
      <c r="W19" s="10">
        <v>0</v>
      </c>
    </row>
    <row r="20" spans="1:23" ht="21.75" customHeight="1">
      <c r="A20" s="75" t="s">
        <v>81</v>
      </c>
      <c r="B20" s="75"/>
      <c r="D20" s="9">
        <v>0</v>
      </c>
      <c r="F20" s="9">
        <v>5589338181</v>
      </c>
      <c r="H20" s="9">
        <v>0</v>
      </c>
      <c r="J20" s="9">
        <v>5589338181</v>
      </c>
      <c r="L20" s="10">
        <v>0.04</v>
      </c>
      <c r="N20" s="9">
        <v>0</v>
      </c>
      <c r="P20" s="76">
        <v>8987834954</v>
      </c>
      <c r="Q20" s="76"/>
      <c r="S20" s="9">
        <v>0</v>
      </c>
      <c r="U20" s="9">
        <v>8987834954</v>
      </c>
      <c r="W20" s="10">
        <v>0.01</v>
      </c>
    </row>
    <row r="21" spans="1:23" ht="21.75" customHeight="1">
      <c r="A21" s="75" t="s">
        <v>86</v>
      </c>
      <c r="B21" s="75"/>
      <c r="D21" s="9">
        <v>0</v>
      </c>
      <c r="F21" s="9">
        <v>1182536919</v>
      </c>
      <c r="H21" s="9">
        <v>0</v>
      </c>
      <c r="J21" s="9">
        <v>1182536919</v>
      </c>
      <c r="L21" s="10">
        <v>0.01</v>
      </c>
      <c r="N21" s="9">
        <v>0</v>
      </c>
      <c r="P21" s="76">
        <v>1844451270</v>
      </c>
      <c r="Q21" s="76"/>
      <c r="S21" s="9">
        <v>0</v>
      </c>
      <c r="U21" s="9">
        <v>1844451270</v>
      </c>
      <c r="W21" s="10">
        <v>0</v>
      </c>
    </row>
    <row r="22" spans="1:23" ht="21.75" customHeight="1">
      <c r="A22" s="75" t="s">
        <v>89</v>
      </c>
      <c r="B22" s="75"/>
      <c r="D22" s="9">
        <v>0</v>
      </c>
      <c r="F22" s="9">
        <v>23430458737</v>
      </c>
      <c r="H22" s="9">
        <v>0</v>
      </c>
      <c r="J22" s="9">
        <v>23430458737</v>
      </c>
      <c r="L22" s="10">
        <v>0.18</v>
      </c>
      <c r="N22" s="9">
        <v>0</v>
      </c>
      <c r="P22" s="76">
        <v>17729112714</v>
      </c>
      <c r="Q22" s="76"/>
      <c r="S22" s="9">
        <v>0</v>
      </c>
      <c r="U22" s="9">
        <v>17729112714</v>
      </c>
      <c r="W22" s="10">
        <v>0.03</v>
      </c>
    </row>
    <row r="23" spans="1:23" ht="21.75" customHeight="1">
      <c r="A23" s="75" t="s">
        <v>85</v>
      </c>
      <c r="B23" s="75"/>
      <c r="D23" s="9">
        <v>0</v>
      </c>
      <c r="F23" s="9">
        <v>128049394</v>
      </c>
      <c r="H23" s="9">
        <v>0</v>
      </c>
      <c r="J23" s="9">
        <v>128049394</v>
      </c>
      <c r="L23" s="10">
        <v>0</v>
      </c>
      <c r="N23" s="9">
        <v>0</v>
      </c>
      <c r="P23" s="76">
        <v>49481163</v>
      </c>
      <c r="Q23" s="76"/>
      <c r="S23" s="9">
        <v>0</v>
      </c>
      <c r="U23" s="9">
        <v>49481163</v>
      </c>
      <c r="W23" s="10">
        <v>0</v>
      </c>
    </row>
    <row r="24" spans="1:23" ht="21.75" customHeight="1">
      <c r="A24" s="75" t="s">
        <v>90</v>
      </c>
      <c r="B24" s="75"/>
      <c r="D24" s="9">
        <v>0</v>
      </c>
      <c r="F24" s="9">
        <v>-180304762</v>
      </c>
      <c r="H24" s="9">
        <v>0</v>
      </c>
      <c r="J24" s="9">
        <v>-180304762</v>
      </c>
      <c r="L24" s="10">
        <v>0</v>
      </c>
      <c r="N24" s="9">
        <v>0</v>
      </c>
      <c r="P24" s="76">
        <v>-180304762</v>
      </c>
      <c r="Q24" s="76"/>
      <c r="S24" s="9">
        <v>0</v>
      </c>
      <c r="U24" s="9">
        <v>-180304762</v>
      </c>
      <c r="W24" s="10">
        <v>0</v>
      </c>
    </row>
    <row r="25" spans="1:23" ht="21.75" customHeight="1">
      <c r="A25" s="75" t="s">
        <v>82</v>
      </c>
      <c r="B25" s="75"/>
      <c r="D25" s="9">
        <v>0</v>
      </c>
      <c r="F25" s="9">
        <v>5768657229</v>
      </c>
      <c r="H25" s="9">
        <v>0</v>
      </c>
      <c r="J25" s="9">
        <v>5768657229</v>
      </c>
      <c r="L25" s="10">
        <v>0.04</v>
      </c>
      <c r="N25" s="9">
        <v>0</v>
      </c>
      <c r="P25" s="76">
        <v>27002216055</v>
      </c>
      <c r="Q25" s="76"/>
      <c r="S25" s="9">
        <v>0</v>
      </c>
      <c r="U25" s="9">
        <v>27002216055</v>
      </c>
      <c r="W25" s="10">
        <v>0.04</v>
      </c>
    </row>
    <row r="26" spans="1:23" ht="21.75" customHeight="1">
      <c r="A26" s="77" t="s">
        <v>83</v>
      </c>
      <c r="B26" s="77"/>
      <c r="D26" s="13">
        <v>0</v>
      </c>
      <c r="F26" s="13">
        <v>1259309657</v>
      </c>
      <c r="H26" s="13">
        <v>0</v>
      </c>
      <c r="J26" s="13">
        <v>1259309657</v>
      </c>
      <c r="L26" s="14">
        <v>0.01</v>
      </c>
      <c r="N26" s="13">
        <v>0</v>
      </c>
      <c r="P26" s="76">
        <v>-784095013</v>
      </c>
      <c r="Q26" s="84"/>
      <c r="S26" s="13">
        <v>0</v>
      </c>
      <c r="U26" s="13">
        <v>-784095013</v>
      </c>
      <c r="W26" s="14">
        <v>0</v>
      </c>
    </row>
    <row r="27" spans="1:23" ht="21.75" customHeight="1">
      <c r="A27" s="79" t="s">
        <v>50</v>
      </c>
      <c r="B27" s="79"/>
      <c r="D27" s="16">
        <v>0</v>
      </c>
      <c r="F27" s="16">
        <v>32425853745</v>
      </c>
      <c r="H27" s="16">
        <v>36989849740</v>
      </c>
      <c r="J27" s="16">
        <v>69415703485</v>
      </c>
      <c r="L27" s="17">
        <v>0.52</v>
      </c>
      <c r="N27" s="16">
        <v>20256359370</v>
      </c>
      <c r="Q27" s="16">
        <v>143324735991</v>
      </c>
      <c r="S27" s="16">
        <v>64400026883</v>
      </c>
      <c r="U27" s="16">
        <v>227981122244</v>
      </c>
      <c r="W27" s="17">
        <v>0.31</v>
      </c>
    </row>
  </sheetData>
  <mergeCells count="47">
    <mergeCell ref="A25:B25"/>
    <mergeCell ref="P25:Q25"/>
    <mergeCell ref="A26:B26"/>
    <mergeCell ref="P26:Q26"/>
    <mergeCell ref="A27:B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8"/>
  <sheetViews>
    <sheetView rightToLeft="1" topLeftCell="A103" workbookViewId="0">
      <selection activeCell="U23" sqref="U23"/>
    </sheetView>
  </sheetViews>
  <sheetFormatPr defaultRowHeight="12.75"/>
  <cols>
    <col min="1" max="1" width="6.7109375" bestFit="1" customWidth="1"/>
    <col min="2" max="2" width="18.140625" customWidth="1"/>
    <col min="3" max="3" width="1.28515625" customWidth="1"/>
    <col min="4" max="4" width="17.7109375" bestFit="1" customWidth="1"/>
    <col min="5" max="5" width="1.28515625" customWidth="1"/>
    <col min="6" max="6" width="17" bestFit="1" customWidth="1"/>
    <col min="7" max="7" width="1.28515625" customWidth="1"/>
    <col min="8" max="8" width="16" bestFit="1" customWidth="1"/>
    <col min="9" max="9" width="1.28515625" customWidth="1"/>
    <col min="10" max="10" width="17.5703125" bestFit="1" customWidth="1"/>
    <col min="11" max="11" width="1.28515625" customWidth="1"/>
    <col min="12" max="12" width="19" bestFit="1" customWidth="1"/>
    <col min="13" max="13" width="1.28515625" customWidth="1"/>
    <col min="14" max="14" width="18.7109375" bestFit="1" customWidth="1"/>
    <col min="15" max="15" width="1.28515625" customWidth="1"/>
    <col min="16" max="16" width="18.7109375" bestFit="1" customWidth="1"/>
    <col min="17" max="17" width="1.28515625" customWidth="1"/>
    <col min="18" max="18" width="19" bestFit="1" customWidth="1"/>
    <col min="19" max="19" width="0.28515625" customWidth="1"/>
  </cols>
  <sheetData>
    <row r="1" spans="1:18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4.45" customHeight="1"/>
    <row r="5" spans="1:18" ht="14.45" customHeight="1">
      <c r="A5" s="1" t="s">
        <v>399</v>
      </c>
      <c r="B5" s="70" t="s">
        <v>400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>
      <c r="D6" s="71" t="s">
        <v>370</v>
      </c>
      <c r="E6" s="71"/>
      <c r="F6" s="71"/>
      <c r="G6" s="71"/>
      <c r="H6" s="71"/>
      <c r="I6" s="71"/>
      <c r="J6" s="71"/>
      <c r="L6" s="71" t="s">
        <v>371</v>
      </c>
      <c r="M6" s="71"/>
      <c r="N6" s="71"/>
      <c r="O6" s="71"/>
      <c r="P6" s="71"/>
      <c r="Q6" s="71"/>
      <c r="R6" s="7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71" t="s">
        <v>401</v>
      </c>
      <c r="B8" s="71"/>
      <c r="D8" s="2" t="s">
        <v>402</v>
      </c>
      <c r="F8" s="2" t="s">
        <v>374</v>
      </c>
      <c r="H8" s="2" t="s">
        <v>375</v>
      </c>
      <c r="J8" s="2" t="s">
        <v>50</v>
      </c>
      <c r="L8" s="2" t="s">
        <v>402</v>
      </c>
      <c r="N8" s="2" t="s">
        <v>374</v>
      </c>
      <c r="P8" s="2" t="s">
        <v>375</v>
      </c>
      <c r="R8" s="2" t="s">
        <v>50</v>
      </c>
    </row>
    <row r="9" spans="1:18" ht="21.75" customHeight="1">
      <c r="A9" s="73" t="s">
        <v>286</v>
      </c>
      <c r="B9" s="73"/>
      <c r="D9" s="6">
        <v>465993355742</v>
      </c>
      <c r="F9" s="6">
        <v>-113034314938</v>
      </c>
      <c r="H9" s="6">
        <v>150143301160</v>
      </c>
      <c r="J9" s="6">
        <v>503102341964</v>
      </c>
      <c r="L9" s="6">
        <v>3275490494388</v>
      </c>
      <c r="N9" s="6">
        <v>243110775636</v>
      </c>
      <c r="P9" s="6">
        <v>150143301160</v>
      </c>
      <c r="R9" s="6">
        <v>3668744571184</v>
      </c>
    </row>
    <row r="10" spans="1:18" ht="21.75" customHeight="1">
      <c r="A10" s="75" t="s">
        <v>214</v>
      </c>
      <c r="B10" s="75"/>
      <c r="D10" s="9">
        <v>147108473765</v>
      </c>
      <c r="F10" s="9">
        <v>0</v>
      </c>
      <c r="H10" s="9">
        <v>0</v>
      </c>
      <c r="J10" s="9">
        <v>147108473765</v>
      </c>
      <c r="L10" s="9">
        <v>534814016189</v>
      </c>
      <c r="N10" s="9">
        <v>-906250000</v>
      </c>
      <c r="P10" s="9">
        <v>-60000000</v>
      </c>
      <c r="R10" s="9">
        <v>533847766189</v>
      </c>
    </row>
    <row r="11" spans="1:18" ht="21.75" customHeight="1">
      <c r="A11" s="75" t="s">
        <v>107</v>
      </c>
      <c r="B11" s="75"/>
      <c r="D11" s="9">
        <v>0</v>
      </c>
      <c r="F11" s="9">
        <v>209462147498</v>
      </c>
      <c r="H11" s="9">
        <v>0</v>
      </c>
      <c r="J11" s="9">
        <v>209462147498</v>
      </c>
      <c r="L11" s="9">
        <v>0</v>
      </c>
      <c r="N11" s="9">
        <v>350686258227</v>
      </c>
      <c r="P11" s="9">
        <v>534670802</v>
      </c>
      <c r="R11" s="9">
        <v>351220929029</v>
      </c>
    </row>
    <row r="12" spans="1:18" ht="21.75" customHeight="1">
      <c r="A12" s="75" t="s">
        <v>110</v>
      </c>
      <c r="B12" s="75"/>
      <c r="D12" s="9">
        <v>0</v>
      </c>
      <c r="F12" s="9">
        <v>7195392715</v>
      </c>
      <c r="H12" s="9">
        <v>0</v>
      </c>
      <c r="J12" s="9">
        <v>7195392715</v>
      </c>
      <c r="L12" s="9">
        <v>0</v>
      </c>
      <c r="N12" s="9">
        <v>8659768306</v>
      </c>
      <c r="P12" s="9">
        <v>5257856619</v>
      </c>
      <c r="R12" s="9">
        <v>13917624925</v>
      </c>
    </row>
    <row r="13" spans="1:18" ht="21.75" customHeight="1">
      <c r="A13" s="75" t="s">
        <v>268</v>
      </c>
      <c r="B13" s="75"/>
      <c r="D13" s="9">
        <v>52283350919</v>
      </c>
      <c r="F13" s="9">
        <v>22071978729</v>
      </c>
      <c r="H13" s="9">
        <v>0</v>
      </c>
      <c r="J13" s="9">
        <v>74355329648</v>
      </c>
      <c r="L13" s="9">
        <v>383596316011</v>
      </c>
      <c r="N13" s="9">
        <v>149928451775</v>
      </c>
      <c r="P13" s="9">
        <v>37920360149</v>
      </c>
      <c r="R13" s="9">
        <v>571445127935</v>
      </c>
    </row>
    <row r="14" spans="1:18" ht="21.75" customHeight="1">
      <c r="A14" s="75" t="s">
        <v>403</v>
      </c>
      <c r="B14" s="75"/>
      <c r="D14" s="9">
        <v>0</v>
      </c>
      <c r="F14" s="9">
        <v>0</v>
      </c>
      <c r="H14" s="9">
        <v>0</v>
      </c>
      <c r="J14" s="9">
        <v>0</v>
      </c>
      <c r="L14" s="9">
        <v>609468051</v>
      </c>
      <c r="N14" s="9">
        <v>0</v>
      </c>
      <c r="P14" s="9">
        <v>178268366</v>
      </c>
      <c r="R14" s="9">
        <v>787736417</v>
      </c>
    </row>
    <row r="15" spans="1:18" ht="21.75" customHeight="1">
      <c r="A15" s="75" t="s">
        <v>310</v>
      </c>
      <c r="B15" s="75"/>
      <c r="D15" s="9">
        <v>149809178124</v>
      </c>
      <c r="F15" s="9">
        <v>0</v>
      </c>
      <c r="H15" s="9">
        <v>0</v>
      </c>
      <c r="J15" s="9">
        <v>149809178124</v>
      </c>
      <c r="L15" s="9">
        <v>1104151328643</v>
      </c>
      <c r="N15" s="9">
        <v>-47838056</v>
      </c>
      <c r="P15" s="9">
        <v>-99997707</v>
      </c>
      <c r="R15" s="9">
        <v>1104003492880</v>
      </c>
    </row>
    <row r="16" spans="1:18" ht="21.75" customHeight="1">
      <c r="A16" s="75" t="s">
        <v>404</v>
      </c>
      <c r="B16" s="75"/>
      <c r="D16" s="9">
        <v>0</v>
      </c>
      <c r="F16" s="9">
        <v>0</v>
      </c>
      <c r="H16" s="9">
        <v>0</v>
      </c>
      <c r="J16" s="9">
        <v>0</v>
      </c>
      <c r="L16" s="9">
        <v>116222290549</v>
      </c>
      <c r="N16" s="9">
        <v>0</v>
      </c>
      <c r="P16" s="9">
        <v>-422500000</v>
      </c>
      <c r="R16" s="9">
        <v>115799790549</v>
      </c>
    </row>
    <row r="17" spans="1:18" ht="21.75" customHeight="1">
      <c r="A17" s="75" t="s">
        <v>171</v>
      </c>
      <c r="B17" s="75"/>
      <c r="D17" s="9">
        <v>59637449910</v>
      </c>
      <c r="F17" s="9">
        <v>0</v>
      </c>
      <c r="H17" s="9">
        <v>0</v>
      </c>
      <c r="J17" s="9">
        <v>59637449910</v>
      </c>
      <c r="L17" s="9">
        <v>92389093809</v>
      </c>
      <c r="N17" s="9">
        <v>-4281846933</v>
      </c>
      <c r="P17" s="9">
        <v>-488750000</v>
      </c>
      <c r="R17" s="9">
        <v>87618496876</v>
      </c>
    </row>
    <row r="18" spans="1:18" ht="21.75" customHeight="1">
      <c r="A18" s="75" t="s">
        <v>304</v>
      </c>
      <c r="B18" s="75"/>
      <c r="D18" s="9">
        <v>111168740838</v>
      </c>
      <c r="F18" s="9">
        <v>0</v>
      </c>
      <c r="H18" s="9">
        <v>0</v>
      </c>
      <c r="J18" s="9">
        <v>111168740838</v>
      </c>
      <c r="L18" s="9">
        <v>816748908532</v>
      </c>
      <c r="N18" s="9">
        <v>-45461266</v>
      </c>
      <c r="P18" s="9">
        <v>-244973645</v>
      </c>
      <c r="R18" s="9">
        <v>816458473621</v>
      </c>
    </row>
    <row r="19" spans="1:18" ht="21.75" customHeight="1">
      <c r="A19" s="75" t="s">
        <v>405</v>
      </c>
      <c r="B19" s="75"/>
      <c r="D19" s="9">
        <v>0</v>
      </c>
      <c r="F19" s="9">
        <v>0</v>
      </c>
      <c r="H19" s="9">
        <v>0</v>
      </c>
      <c r="J19" s="9">
        <v>0</v>
      </c>
      <c r="L19" s="9">
        <v>1791556599691</v>
      </c>
      <c r="N19" s="9">
        <v>0</v>
      </c>
      <c r="P19" s="9">
        <v>-1209099700011</v>
      </c>
      <c r="R19" s="9">
        <v>582456899680</v>
      </c>
    </row>
    <row r="20" spans="1:18" ht="21.75" customHeight="1">
      <c r="A20" s="75" t="s">
        <v>226</v>
      </c>
      <c r="B20" s="75"/>
      <c r="D20" s="9">
        <v>142684272829</v>
      </c>
      <c r="F20" s="9">
        <v>-68218658126</v>
      </c>
      <c r="H20" s="9">
        <v>0</v>
      </c>
      <c r="J20" s="9">
        <v>74465614703</v>
      </c>
      <c r="L20" s="9">
        <v>698484912216</v>
      </c>
      <c r="N20" s="9">
        <v>-605732642795</v>
      </c>
      <c r="P20" s="9">
        <v>239856519</v>
      </c>
      <c r="R20" s="9">
        <v>92992125940</v>
      </c>
    </row>
    <row r="21" spans="1:18" ht="21.75" customHeight="1">
      <c r="A21" s="75" t="s">
        <v>406</v>
      </c>
      <c r="B21" s="75"/>
      <c r="D21" s="9">
        <v>0</v>
      </c>
      <c r="F21" s="9">
        <v>0</v>
      </c>
      <c r="H21" s="9">
        <v>0</v>
      </c>
      <c r="J21" s="9">
        <v>0</v>
      </c>
      <c r="L21" s="9">
        <v>0</v>
      </c>
      <c r="N21" s="9">
        <v>0</v>
      </c>
      <c r="P21" s="9">
        <v>225355911487</v>
      </c>
      <c r="R21" s="9">
        <v>225355911487</v>
      </c>
    </row>
    <row r="22" spans="1:18" ht="21.75" customHeight="1">
      <c r="A22" s="75" t="s">
        <v>407</v>
      </c>
      <c r="B22" s="75"/>
      <c r="D22" s="9">
        <v>0</v>
      </c>
      <c r="F22" s="9">
        <v>0</v>
      </c>
      <c r="H22" s="9">
        <v>0</v>
      </c>
      <c r="J22" s="9">
        <v>0</v>
      </c>
      <c r="L22" s="9">
        <v>0</v>
      </c>
      <c r="N22" s="9">
        <v>0</v>
      </c>
      <c r="P22" s="9">
        <v>-292139584313</v>
      </c>
      <c r="R22" s="9">
        <v>-292139584313</v>
      </c>
    </row>
    <row r="23" spans="1:18" ht="21.75" customHeight="1">
      <c r="A23" s="75" t="s">
        <v>408</v>
      </c>
      <c r="B23" s="75"/>
      <c r="D23" s="9">
        <v>0</v>
      </c>
      <c r="F23" s="9">
        <v>0</v>
      </c>
      <c r="H23" s="9">
        <v>0</v>
      </c>
      <c r="J23" s="9">
        <v>0</v>
      </c>
      <c r="L23" s="9">
        <v>203508038704</v>
      </c>
      <c r="N23" s="9">
        <v>0</v>
      </c>
      <c r="P23" s="9">
        <v>-531152621</v>
      </c>
      <c r="R23" s="9">
        <v>202976886083</v>
      </c>
    </row>
    <row r="24" spans="1:18" ht="21.75" customHeight="1">
      <c r="A24" s="75" t="s">
        <v>409</v>
      </c>
      <c r="B24" s="75"/>
      <c r="D24" s="9">
        <v>0</v>
      </c>
      <c r="F24" s="9">
        <v>0</v>
      </c>
      <c r="H24" s="9">
        <v>0</v>
      </c>
      <c r="J24" s="9">
        <v>0</v>
      </c>
      <c r="L24" s="9">
        <v>159999209654</v>
      </c>
      <c r="N24" s="9">
        <v>0</v>
      </c>
      <c r="P24" s="9">
        <v>-15903200785</v>
      </c>
      <c r="R24" s="9">
        <v>144096008869</v>
      </c>
    </row>
    <row r="25" spans="1:18" ht="21.75" customHeight="1">
      <c r="A25" s="75" t="s">
        <v>410</v>
      </c>
      <c r="B25" s="75"/>
      <c r="D25" s="9">
        <v>0</v>
      </c>
      <c r="F25" s="9">
        <v>0</v>
      </c>
      <c r="H25" s="9">
        <v>0</v>
      </c>
      <c r="J25" s="9">
        <v>0</v>
      </c>
      <c r="L25" s="9">
        <v>0</v>
      </c>
      <c r="N25" s="9">
        <v>0</v>
      </c>
      <c r="P25" s="9">
        <v>150726821357</v>
      </c>
      <c r="R25" s="9">
        <v>150726821357</v>
      </c>
    </row>
    <row r="26" spans="1:18" ht="21.75" customHeight="1">
      <c r="A26" s="75" t="s">
        <v>411</v>
      </c>
      <c r="B26" s="75"/>
      <c r="D26" s="9">
        <v>3830220688</v>
      </c>
      <c r="F26" s="9">
        <v>0</v>
      </c>
      <c r="H26" s="9">
        <v>0</v>
      </c>
      <c r="J26" s="9">
        <v>3830220688</v>
      </c>
      <c r="L26" s="9">
        <v>35379501918</v>
      </c>
      <c r="N26" s="9">
        <v>0</v>
      </c>
      <c r="P26" s="9">
        <v>-57887923974</v>
      </c>
      <c r="R26" s="9">
        <v>-22508422056</v>
      </c>
    </row>
    <row r="27" spans="1:18" ht="21.75" customHeight="1">
      <c r="A27" s="75" t="s">
        <v>180</v>
      </c>
      <c r="B27" s="75"/>
      <c r="D27" s="9">
        <v>164164030262</v>
      </c>
      <c r="F27" s="9">
        <v>0</v>
      </c>
      <c r="H27" s="9">
        <v>0</v>
      </c>
      <c r="J27" s="9">
        <v>164164030262</v>
      </c>
      <c r="L27" s="9">
        <v>767475782131</v>
      </c>
      <c r="N27" s="9">
        <v>-2966245107</v>
      </c>
      <c r="P27" s="9">
        <v>-899056078770</v>
      </c>
      <c r="R27" s="9">
        <v>-134546541746</v>
      </c>
    </row>
    <row r="28" spans="1:18" ht="21.75" customHeight="1">
      <c r="A28" s="75" t="s">
        <v>412</v>
      </c>
      <c r="B28" s="75"/>
      <c r="D28" s="9">
        <v>0</v>
      </c>
      <c r="F28" s="9">
        <v>0</v>
      </c>
      <c r="H28" s="9">
        <v>0</v>
      </c>
      <c r="J28" s="9">
        <v>0</v>
      </c>
      <c r="L28" s="9">
        <v>0</v>
      </c>
      <c r="N28" s="9">
        <v>0</v>
      </c>
      <c r="P28" s="9">
        <v>7950346036</v>
      </c>
      <c r="R28" s="9">
        <v>7950346036</v>
      </c>
    </row>
    <row r="29" spans="1:18" ht="21.75" customHeight="1">
      <c r="A29" s="75" t="s">
        <v>413</v>
      </c>
      <c r="B29" s="75"/>
      <c r="D29" s="9">
        <v>14618883951</v>
      </c>
      <c r="F29" s="9">
        <v>0</v>
      </c>
      <c r="H29" s="9">
        <v>0</v>
      </c>
      <c r="J29" s="9">
        <v>14618883951</v>
      </c>
      <c r="L29" s="9">
        <v>109546318572</v>
      </c>
      <c r="N29" s="9">
        <v>0</v>
      </c>
      <c r="P29" s="9">
        <v>-241320168021</v>
      </c>
      <c r="R29" s="9">
        <v>-131773849449</v>
      </c>
    </row>
    <row r="30" spans="1:18" ht="21.75" customHeight="1">
      <c r="A30" s="75" t="s">
        <v>414</v>
      </c>
      <c r="B30" s="75"/>
      <c r="D30" s="9">
        <v>3654277748</v>
      </c>
      <c r="F30" s="9">
        <v>0</v>
      </c>
      <c r="H30" s="9">
        <v>0</v>
      </c>
      <c r="J30" s="9">
        <v>3654277748</v>
      </c>
      <c r="L30" s="9">
        <v>28677107194</v>
      </c>
      <c r="N30" s="9">
        <v>0</v>
      </c>
      <c r="P30" s="9">
        <v>-24195924054</v>
      </c>
      <c r="R30" s="9">
        <v>4481183140</v>
      </c>
    </row>
    <row r="31" spans="1:18" ht="21.75" customHeight="1">
      <c r="A31" s="75" t="s">
        <v>415</v>
      </c>
      <c r="B31" s="75"/>
      <c r="D31" s="9">
        <v>0</v>
      </c>
      <c r="F31" s="9">
        <v>0</v>
      </c>
      <c r="H31" s="9">
        <v>0</v>
      </c>
      <c r="J31" s="9">
        <v>0</v>
      </c>
      <c r="L31" s="9">
        <v>183057466949</v>
      </c>
      <c r="N31" s="9">
        <v>0</v>
      </c>
      <c r="P31" s="9">
        <v>80616463109</v>
      </c>
      <c r="R31" s="9">
        <v>263673930058</v>
      </c>
    </row>
    <row r="32" spans="1:18" ht="21.75" customHeight="1">
      <c r="A32" s="75" t="s">
        <v>177</v>
      </c>
      <c r="B32" s="75"/>
      <c r="D32" s="9">
        <v>54096407562</v>
      </c>
      <c r="F32" s="9">
        <v>0</v>
      </c>
      <c r="H32" s="9">
        <v>0</v>
      </c>
      <c r="J32" s="9">
        <v>54096407562</v>
      </c>
      <c r="L32" s="9">
        <v>504185521121</v>
      </c>
      <c r="N32" s="9">
        <v>-192594193255</v>
      </c>
      <c r="P32" s="9">
        <v>-541697184020</v>
      </c>
      <c r="R32" s="9">
        <v>-230105856154</v>
      </c>
    </row>
    <row r="33" spans="1:18" ht="21.75" customHeight="1">
      <c r="A33" s="75" t="s">
        <v>416</v>
      </c>
      <c r="B33" s="75"/>
      <c r="D33" s="9">
        <v>0</v>
      </c>
      <c r="F33" s="9">
        <v>0</v>
      </c>
      <c r="H33" s="9">
        <v>0</v>
      </c>
      <c r="J33" s="9">
        <v>0</v>
      </c>
      <c r="L33" s="9">
        <v>2342213840</v>
      </c>
      <c r="N33" s="9">
        <v>0</v>
      </c>
      <c r="P33" s="9">
        <v>77587610</v>
      </c>
      <c r="R33" s="9">
        <v>2419801450</v>
      </c>
    </row>
    <row r="34" spans="1:18" ht="21.75" customHeight="1">
      <c r="A34" s="75" t="s">
        <v>122</v>
      </c>
      <c r="B34" s="75"/>
      <c r="D34" s="9">
        <v>3369622412</v>
      </c>
      <c r="F34" s="9">
        <v>0</v>
      </c>
      <c r="H34" s="9">
        <v>0</v>
      </c>
      <c r="J34" s="9">
        <v>3369622412</v>
      </c>
      <c r="L34" s="9">
        <v>177413426908</v>
      </c>
      <c r="N34" s="9">
        <v>-18018305315</v>
      </c>
      <c r="P34" s="9">
        <v>237859813</v>
      </c>
      <c r="R34" s="9">
        <v>159632981406</v>
      </c>
    </row>
    <row r="35" spans="1:18" ht="21.75" customHeight="1">
      <c r="A35" s="75" t="s">
        <v>417</v>
      </c>
      <c r="B35" s="75"/>
      <c r="D35" s="9">
        <v>0</v>
      </c>
      <c r="F35" s="9">
        <v>0</v>
      </c>
      <c r="H35" s="9">
        <v>0</v>
      </c>
      <c r="J35" s="9">
        <v>0</v>
      </c>
      <c r="L35" s="9">
        <v>679023210428</v>
      </c>
      <c r="N35" s="9">
        <v>0</v>
      </c>
      <c r="P35" s="9">
        <v>904365000</v>
      </c>
      <c r="R35" s="9">
        <v>679927575428</v>
      </c>
    </row>
    <row r="36" spans="1:18" ht="21.75" customHeight="1">
      <c r="A36" s="75" t="s">
        <v>418</v>
      </c>
      <c r="B36" s="75"/>
      <c r="D36" s="9">
        <v>0</v>
      </c>
      <c r="F36" s="9">
        <v>0</v>
      </c>
      <c r="H36" s="9">
        <v>0</v>
      </c>
      <c r="J36" s="9">
        <v>0</v>
      </c>
      <c r="L36" s="9">
        <v>1611127782</v>
      </c>
      <c r="N36" s="9">
        <v>0</v>
      </c>
      <c r="P36" s="9">
        <v>680000000</v>
      </c>
      <c r="R36" s="9">
        <v>2291127782</v>
      </c>
    </row>
    <row r="37" spans="1:18" ht="21.75" customHeight="1">
      <c r="A37" s="75" t="s">
        <v>419</v>
      </c>
      <c r="B37" s="75"/>
      <c r="D37" s="9">
        <v>0</v>
      </c>
      <c r="F37" s="9">
        <v>0</v>
      </c>
      <c r="H37" s="9">
        <v>0</v>
      </c>
      <c r="J37" s="9">
        <v>0</v>
      </c>
      <c r="L37" s="9">
        <v>0</v>
      </c>
      <c r="N37" s="9">
        <v>0</v>
      </c>
      <c r="P37" s="9">
        <v>352173302</v>
      </c>
      <c r="R37" s="9">
        <v>352173302</v>
      </c>
    </row>
    <row r="38" spans="1:18" ht="21.75" customHeight="1">
      <c r="A38" s="75" t="s">
        <v>420</v>
      </c>
      <c r="B38" s="75"/>
      <c r="D38" s="9">
        <v>0</v>
      </c>
      <c r="F38" s="9">
        <v>0</v>
      </c>
      <c r="H38" s="9">
        <v>0</v>
      </c>
      <c r="J38" s="9">
        <v>0</v>
      </c>
      <c r="L38" s="9">
        <v>0</v>
      </c>
      <c r="N38" s="9">
        <v>0</v>
      </c>
      <c r="P38" s="9">
        <v>1446722569</v>
      </c>
      <c r="R38" s="9">
        <v>1446722569</v>
      </c>
    </row>
    <row r="39" spans="1:18" ht="21.75" customHeight="1">
      <c r="A39" s="75" t="s">
        <v>421</v>
      </c>
      <c r="B39" s="75"/>
      <c r="D39" s="9">
        <v>0</v>
      </c>
      <c r="F39" s="9">
        <v>0</v>
      </c>
      <c r="H39" s="9">
        <v>0</v>
      </c>
      <c r="J39" s="9">
        <v>0</v>
      </c>
      <c r="L39" s="9">
        <v>0</v>
      </c>
      <c r="N39" s="9">
        <v>0</v>
      </c>
      <c r="P39" s="9">
        <v>9093156689</v>
      </c>
      <c r="R39" s="9">
        <v>9093156689</v>
      </c>
    </row>
    <row r="40" spans="1:18" ht="21.75" customHeight="1">
      <c r="A40" s="75" t="s">
        <v>422</v>
      </c>
      <c r="B40" s="75"/>
      <c r="D40" s="9">
        <v>38</v>
      </c>
      <c r="F40" s="9">
        <v>0</v>
      </c>
      <c r="H40" s="9">
        <v>0</v>
      </c>
      <c r="J40" s="9">
        <v>38</v>
      </c>
      <c r="L40" s="9">
        <v>209453043684</v>
      </c>
      <c r="N40" s="9">
        <v>0</v>
      </c>
      <c r="P40" s="9">
        <v>-16396310840</v>
      </c>
      <c r="R40" s="9">
        <v>193056732844</v>
      </c>
    </row>
    <row r="41" spans="1:18" ht="21.75" customHeight="1">
      <c r="A41" s="75" t="s">
        <v>423</v>
      </c>
      <c r="B41" s="75"/>
      <c r="D41" s="9">
        <v>0</v>
      </c>
      <c r="F41" s="9">
        <v>0</v>
      </c>
      <c r="H41" s="9">
        <v>0</v>
      </c>
      <c r="J41" s="9">
        <v>0</v>
      </c>
      <c r="L41" s="9">
        <v>0</v>
      </c>
      <c r="N41" s="9">
        <v>0</v>
      </c>
      <c r="P41" s="9">
        <v>11635933644</v>
      </c>
      <c r="R41" s="9">
        <v>11635933644</v>
      </c>
    </row>
    <row r="42" spans="1:18" ht="21.75" customHeight="1">
      <c r="A42" s="75" t="s">
        <v>424</v>
      </c>
      <c r="B42" s="75"/>
      <c r="D42" s="9">
        <v>0</v>
      </c>
      <c r="F42" s="9">
        <v>0</v>
      </c>
      <c r="H42" s="9">
        <v>0</v>
      </c>
      <c r="J42" s="9">
        <v>0</v>
      </c>
      <c r="L42" s="9">
        <v>2249018363</v>
      </c>
      <c r="N42" s="9">
        <v>0</v>
      </c>
      <c r="P42" s="9">
        <v>214870569</v>
      </c>
      <c r="R42" s="9">
        <v>2463888932</v>
      </c>
    </row>
    <row r="43" spans="1:18" ht="21.75" customHeight="1">
      <c r="A43" s="75" t="s">
        <v>116</v>
      </c>
      <c r="B43" s="75"/>
      <c r="D43" s="9">
        <v>154235239024</v>
      </c>
      <c r="F43" s="9">
        <v>-402869716626</v>
      </c>
      <c r="H43" s="9">
        <v>0</v>
      </c>
      <c r="J43" s="9">
        <v>-248634477602</v>
      </c>
      <c r="L43" s="9">
        <v>893382417134</v>
      </c>
      <c r="N43" s="9">
        <v>-48787064278</v>
      </c>
      <c r="P43" s="9">
        <v>44982840083</v>
      </c>
      <c r="R43" s="9">
        <v>889578192939</v>
      </c>
    </row>
    <row r="44" spans="1:18" ht="21.75" customHeight="1">
      <c r="A44" s="75" t="s">
        <v>425</v>
      </c>
      <c r="B44" s="75"/>
      <c r="D44" s="9">
        <v>0</v>
      </c>
      <c r="F44" s="9">
        <v>0</v>
      </c>
      <c r="H44" s="9">
        <v>0</v>
      </c>
      <c r="J44" s="9">
        <v>0</v>
      </c>
      <c r="L44" s="9">
        <v>147415721214</v>
      </c>
      <c r="N44" s="9">
        <v>0</v>
      </c>
      <c r="P44" s="9">
        <v>-282349813333</v>
      </c>
      <c r="R44" s="9">
        <v>-134934092119</v>
      </c>
    </row>
    <row r="45" spans="1:18" ht="21.75" customHeight="1">
      <c r="A45" s="75" t="s">
        <v>426</v>
      </c>
      <c r="B45" s="75"/>
      <c r="D45" s="9">
        <v>0</v>
      </c>
      <c r="F45" s="9">
        <v>0</v>
      </c>
      <c r="H45" s="9">
        <v>0</v>
      </c>
      <c r="J45" s="9">
        <v>0</v>
      </c>
      <c r="L45" s="9">
        <v>225961820718</v>
      </c>
      <c r="N45" s="9">
        <v>0</v>
      </c>
      <c r="P45" s="9">
        <v>-89952187500</v>
      </c>
      <c r="R45" s="9">
        <v>136009633218</v>
      </c>
    </row>
    <row r="46" spans="1:18" ht="21.75" customHeight="1">
      <c r="A46" s="75" t="s">
        <v>427</v>
      </c>
      <c r="B46" s="75"/>
      <c r="D46" s="9">
        <v>9</v>
      </c>
      <c r="F46" s="9">
        <v>0</v>
      </c>
      <c r="H46" s="9">
        <v>0</v>
      </c>
      <c r="J46" s="9">
        <v>9</v>
      </c>
      <c r="L46" s="9">
        <v>129108342058</v>
      </c>
      <c r="N46" s="9">
        <v>0</v>
      </c>
      <c r="P46" s="9">
        <v>-11270713106</v>
      </c>
      <c r="R46" s="9">
        <v>117837628952</v>
      </c>
    </row>
    <row r="47" spans="1:18" ht="21.75" customHeight="1">
      <c r="A47" s="75" t="s">
        <v>428</v>
      </c>
      <c r="B47" s="75"/>
      <c r="D47" s="9">
        <v>0</v>
      </c>
      <c r="F47" s="9">
        <v>0</v>
      </c>
      <c r="H47" s="9">
        <v>0</v>
      </c>
      <c r="J47" s="9">
        <v>0</v>
      </c>
      <c r="L47" s="9">
        <v>509575411313</v>
      </c>
      <c r="N47" s="9">
        <v>0</v>
      </c>
      <c r="P47" s="9">
        <v>34645227611</v>
      </c>
      <c r="R47" s="9">
        <v>544220638924</v>
      </c>
    </row>
    <row r="48" spans="1:18" ht="21.75" customHeight="1">
      <c r="A48" s="75" t="s">
        <v>429</v>
      </c>
      <c r="B48" s="75"/>
      <c r="D48" s="9">
        <v>0</v>
      </c>
      <c r="F48" s="9">
        <v>0</v>
      </c>
      <c r="H48" s="9">
        <v>0</v>
      </c>
      <c r="J48" s="9">
        <v>0</v>
      </c>
      <c r="L48" s="9">
        <v>215940842969</v>
      </c>
      <c r="N48" s="9">
        <v>0</v>
      </c>
      <c r="P48" s="9">
        <v>84483920017</v>
      </c>
      <c r="R48" s="9">
        <v>300424762986</v>
      </c>
    </row>
    <row r="49" spans="1:18" ht="21.75" customHeight="1">
      <c r="A49" s="75" t="s">
        <v>204</v>
      </c>
      <c r="B49" s="75"/>
      <c r="D49" s="9">
        <v>56843762027</v>
      </c>
      <c r="F49" s="9">
        <v>0</v>
      </c>
      <c r="H49" s="9">
        <v>0</v>
      </c>
      <c r="J49" s="9">
        <v>56843762027</v>
      </c>
      <c r="L49" s="9">
        <v>389735230912</v>
      </c>
      <c r="N49" s="9">
        <v>-236436714456</v>
      </c>
      <c r="P49" s="9">
        <v>0</v>
      </c>
      <c r="R49" s="9">
        <v>153298516456</v>
      </c>
    </row>
    <row r="50" spans="1:18" ht="21.75" customHeight="1">
      <c r="A50" s="75" t="s">
        <v>316</v>
      </c>
      <c r="B50" s="75"/>
      <c r="D50" s="9">
        <v>16440667809</v>
      </c>
      <c r="F50" s="9">
        <v>-453125000</v>
      </c>
      <c r="H50" s="9">
        <v>0</v>
      </c>
      <c r="J50" s="9">
        <v>15987542809</v>
      </c>
      <c r="L50" s="9">
        <v>16440667809</v>
      </c>
      <c r="N50" s="9">
        <v>-453125000</v>
      </c>
      <c r="P50" s="9">
        <v>0</v>
      </c>
      <c r="R50" s="9">
        <v>15987542809</v>
      </c>
    </row>
    <row r="51" spans="1:18" ht="21.75" customHeight="1">
      <c r="A51" s="75" t="s">
        <v>241</v>
      </c>
      <c r="B51" s="75"/>
      <c r="D51" s="9">
        <v>91004294798</v>
      </c>
      <c r="F51" s="9">
        <v>0</v>
      </c>
      <c r="H51" s="9">
        <v>0</v>
      </c>
      <c r="J51" s="9">
        <v>91004294798</v>
      </c>
      <c r="L51" s="9">
        <v>105285757598</v>
      </c>
      <c r="N51" s="9">
        <v>-543750000</v>
      </c>
      <c r="P51" s="9">
        <v>0</v>
      </c>
      <c r="R51" s="9">
        <v>104742007598</v>
      </c>
    </row>
    <row r="52" spans="1:18" ht="21.75" customHeight="1">
      <c r="A52" s="75" t="s">
        <v>113</v>
      </c>
      <c r="B52" s="75"/>
      <c r="D52" s="9">
        <v>391460642398</v>
      </c>
      <c r="F52" s="9">
        <v>88379978225</v>
      </c>
      <c r="H52" s="9">
        <v>0</v>
      </c>
      <c r="J52" s="9">
        <v>479840620623</v>
      </c>
      <c r="L52" s="9">
        <v>703263125139</v>
      </c>
      <c r="N52" s="9">
        <v>-1313903771775</v>
      </c>
      <c r="P52" s="9">
        <v>0</v>
      </c>
      <c r="R52" s="9">
        <v>-610640646636</v>
      </c>
    </row>
    <row r="53" spans="1:18" ht="21.75" customHeight="1">
      <c r="A53" s="75" t="s">
        <v>301</v>
      </c>
      <c r="B53" s="75"/>
      <c r="D53" s="9">
        <v>19530658773</v>
      </c>
      <c r="F53" s="9">
        <v>0</v>
      </c>
      <c r="H53" s="9">
        <v>0</v>
      </c>
      <c r="J53" s="9">
        <v>19530658773</v>
      </c>
      <c r="L53" s="9">
        <v>38881939891</v>
      </c>
      <c r="N53" s="9">
        <v>-181250000</v>
      </c>
      <c r="P53" s="9">
        <v>0</v>
      </c>
      <c r="R53" s="9">
        <v>38700689891</v>
      </c>
    </row>
    <row r="54" spans="1:18" ht="21.75" customHeight="1">
      <c r="A54" s="75" t="s">
        <v>201</v>
      </c>
      <c r="B54" s="75"/>
      <c r="D54" s="9">
        <v>128491612014</v>
      </c>
      <c r="F54" s="9">
        <v>0</v>
      </c>
      <c r="H54" s="9">
        <v>0</v>
      </c>
      <c r="J54" s="9">
        <v>128491612014</v>
      </c>
      <c r="L54" s="9">
        <v>288059691080</v>
      </c>
      <c r="N54" s="9">
        <v>-815625000</v>
      </c>
      <c r="P54" s="9">
        <v>0</v>
      </c>
      <c r="R54" s="9">
        <v>287244066080</v>
      </c>
    </row>
    <row r="55" spans="1:18" ht="21.75" customHeight="1">
      <c r="A55" s="75" t="s">
        <v>217</v>
      </c>
      <c r="B55" s="75"/>
      <c r="D55" s="9">
        <v>35602555323</v>
      </c>
      <c r="F55" s="9">
        <v>0</v>
      </c>
      <c r="H55" s="9">
        <v>0</v>
      </c>
      <c r="J55" s="9">
        <v>35602555323</v>
      </c>
      <c r="L55" s="9">
        <v>85782977191</v>
      </c>
      <c r="N55" s="9">
        <v>-217500000</v>
      </c>
      <c r="P55" s="9">
        <v>0</v>
      </c>
      <c r="R55" s="9">
        <v>85565477191</v>
      </c>
    </row>
    <row r="56" spans="1:18" ht="21.75" customHeight="1">
      <c r="A56" s="75" t="s">
        <v>307</v>
      </c>
      <c r="B56" s="75"/>
      <c r="D56" s="9">
        <v>400814442820</v>
      </c>
      <c r="F56" s="9">
        <v>0</v>
      </c>
      <c r="H56" s="9">
        <v>0</v>
      </c>
      <c r="J56" s="9">
        <v>400814442820</v>
      </c>
      <c r="L56" s="9">
        <v>1545226775126</v>
      </c>
      <c r="N56" s="9">
        <v>-3524999818</v>
      </c>
      <c r="P56" s="9">
        <v>0</v>
      </c>
      <c r="R56" s="9">
        <v>1541701775308</v>
      </c>
    </row>
    <row r="57" spans="1:18" ht="21.75" customHeight="1">
      <c r="A57" s="75" t="s">
        <v>131</v>
      </c>
      <c r="B57" s="75"/>
      <c r="D57" s="9">
        <v>146730661044</v>
      </c>
      <c r="F57" s="9">
        <v>0</v>
      </c>
      <c r="H57" s="9">
        <v>0</v>
      </c>
      <c r="J57" s="9">
        <v>146730661044</v>
      </c>
      <c r="L57" s="9">
        <v>744248131688</v>
      </c>
      <c r="N57" s="9">
        <v>-528219298612</v>
      </c>
      <c r="P57" s="9">
        <v>0</v>
      </c>
      <c r="R57" s="9">
        <v>216028833076</v>
      </c>
    </row>
    <row r="58" spans="1:18" ht="21.75" customHeight="1">
      <c r="A58" s="75" t="s">
        <v>289</v>
      </c>
      <c r="B58" s="75"/>
      <c r="D58" s="9">
        <v>133386035114</v>
      </c>
      <c r="F58" s="9">
        <v>29305887345</v>
      </c>
      <c r="H58" s="9">
        <v>0</v>
      </c>
      <c r="J58" s="9">
        <v>162691922459</v>
      </c>
      <c r="L58" s="9">
        <v>488953424678</v>
      </c>
      <c r="N58" s="9">
        <v>151942242135</v>
      </c>
      <c r="P58" s="9">
        <v>0</v>
      </c>
      <c r="R58" s="9">
        <v>640895666813</v>
      </c>
    </row>
    <row r="59" spans="1:18" ht="21.75" customHeight="1">
      <c r="A59" s="75" t="s">
        <v>430</v>
      </c>
      <c r="B59" s="75"/>
      <c r="D59" s="9">
        <v>0</v>
      </c>
      <c r="F59" s="9">
        <v>0</v>
      </c>
      <c r="H59" s="9">
        <v>0</v>
      </c>
      <c r="J59" s="9">
        <v>0</v>
      </c>
      <c r="L59" s="9">
        <v>1950975208277</v>
      </c>
      <c r="N59" s="9">
        <v>0</v>
      </c>
      <c r="P59" s="9">
        <v>0</v>
      </c>
      <c r="R59" s="9">
        <v>1950975208277</v>
      </c>
    </row>
    <row r="60" spans="1:18" ht="21.75" customHeight="1">
      <c r="A60" s="75" t="s">
        <v>283</v>
      </c>
      <c r="B60" s="75"/>
      <c r="D60" s="9">
        <v>37120068825</v>
      </c>
      <c r="F60" s="9">
        <v>0</v>
      </c>
      <c r="H60" s="9">
        <v>0</v>
      </c>
      <c r="J60" s="9">
        <v>37120068825</v>
      </c>
      <c r="L60" s="9">
        <v>204491991511</v>
      </c>
      <c r="N60" s="9">
        <v>-395848793</v>
      </c>
      <c r="P60" s="9">
        <v>0</v>
      </c>
      <c r="R60" s="9">
        <v>204096142718</v>
      </c>
    </row>
    <row r="61" spans="1:18" ht="21.75" customHeight="1">
      <c r="A61" s="75" t="s">
        <v>280</v>
      </c>
      <c r="B61" s="75"/>
      <c r="D61" s="9">
        <v>82214873855</v>
      </c>
      <c r="F61" s="9">
        <v>88468243764</v>
      </c>
      <c r="H61" s="9">
        <v>0</v>
      </c>
      <c r="J61" s="9">
        <v>170683117619</v>
      </c>
      <c r="L61" s="9">
        <v>472979130327</v>
      </c>
      <c r="N61" s="9">
        <v>85028950496</v>
      </c>
      <c r="P61" s="9">
        <v>0</v>
      </c>
      <c r="R61" s="9">
        <v>558008080823</v>
      </c>
    </row>
    <row r="62" spans="1:18" ht="21.75" customHeight="1">
      <c r="A62" s="75" t="s">
        <v>195</v>
      </c>
      <c r="B62" s="75"/>
      <c r="D62" s="9">
        <v>283573679093</v>
      </c>
      <c r="F62" s="9">
        <v>0</v>
      </c>
      <c r="H62" s="9">
        <v>0</v>
      </c>
      <c r="J62" s="9">
        <v>283573679093</v>
      </c>
      <c r="L62" s="9">
        <v>1898338534944</v>
      </c>
      <c r="N62" s="9">
        <v>0</v>
      </c>
      <c r="P62" s="9">
        <v>0</v>
      </c>
      <c r="R62" s="9">
        <v>1898338534944</v>
      </c>
    </row>
    <row r="63" spans="1:18" ht="21.75" customHeight="1">
      <c r="A63" s="75" t="s">
        <v>277</v>
      </c>
      <c r="B63" s="75"/>
      <c r="D63" s="9">
        <v>352688996734</v>
      </c>
      <c r="F63" s="9">
        <v>-158081592</v>
      </c>
      <c r="H63" s="9">
        <v>0</v>
      </c>
      <c r="J63" s="9">
        <v>352530915142</v>
      </c>
      <c r="L63" s="9">
        <v>2368340894523</v>
      </c>
      <c r="N63" s="9">
        <v>-229218309149</v>
      </c>
      <c r="P63" s="9">
        <v>0</v>
      </c>
      <c r="R63" s="9">
        <v>2139122585374</v>
      </c>
    </row>
    <row r="64" spans="1:18" ht="21.75" customHeight="1">
      <c r="A64" s="75" t="s">
        <v>174</v>
      </c>
      <c r="B64" s="75"/>
      <c r="D64" s="9">
        <v>217452117060</v>
      </c>
      <c r="F64" s="9">
        <v>0</v>
      </c>
      <c r="H64" s="9">
        <v>0</v>
      </c>
      <c r="J64" s="9">
        <v>217452117060</v>
      </c>
      <c r="L64" s="9">
        <v>1488777608153</v>
      </c>
      <c r="N64" s="9">
        <v>-799855000000</v>
      </c>
      <c r="P64" s="9">
        <v>0</v>
      </c>
      <c r="R64" s="9">
        <v>688922608153</v>
      </c>
    </row>
    <row r="65" spans="1:18" ht="21.75" customHeight="1">
      <c r="A65" s="75" t="s">
        <v>298</v>
      </c>
      <c r="B65" s="75"/>
      <c r="D65" s="9">
        <v>30266785065</v>
      </c>
      <c r="F65" s="9">
        <v>0</v>
      </c>
      <c r="H65" s="9">
        <v>0</v>
      </c>
      <c r="J65" s="9">
        <v>30266785065</v>
      </c>
      <c r="L65" s="9">
        <v>258079823182</v>
      </c>
      <c r="N65" s="9">
        <v>-149972812500</v>
      </c>
      <c r="P65" s="9">
        <v>0</v>
      </c>
      <c r="R65" s="9">
        <v>108107010682</v>
      </c>
    </row>
    <row r="66" spans="1:18" ht="21.75" customHeight="1">
      <c r="A66" s="75" t="s">
        <v>232</v>
      </c>
      <c r="B66" s="75"/>
      <c r="D66" s="9">
        <v>11299098949</v>
      </c>
      <c r="F66" s="9">
        <v>0</v>
      </c>
      <c r="H66" s="9">
        <v>0</v>
      </c>
      <c r="J66" s="9">
        <v>11299098949</v>
      </c>
      <c r="L66" s="9">
        <v>12072362077</v>
      </c>
      <c r="N66" s="9">
        <v>280393915</v>
      </c>
      <c r="P66" s="9">
        <v>0</v>
      </c>
      <c r="R66" s="9">
        <v>12352755992</v>
      </c>
    </row>
    <row r="67" spans="1:18" ht="21.75" customHeight="1">
      <c r="A67" s="75" t="s">
        <v>220</v>
      </c>
      <c r="B67" s="75"/>
      <c r="D67" s="9">
        <v>86210006315</v>
      </c>
      <c r="F67" s="9">
        <v>0</v>
      </c>
      <c r="H67" s="9">
        <v>0</v>
      </c>
      <c r="J67" s="9">
        <v>86210006315</v>
      </c>
      <c r="L67" s="9">
        <v>284240307013</v>
      </c>
      <c r="N67" s="9">
        <v>-400531250000</v>
      </c>
      <c r="P67" s="9">
        <v>0</v>
      </c>
      <c r="R67" s="9">
        <v>-116290942987</v>
      </c>
    </row>
    <row r="68" spans="1:18" ht="21.75" customHeight="1">
      <c r="A68" s="75" t="s">
        <v>274</v>
      </c>
      <c r="B68" s="75"/>
      <c r="D68" s="9">
        <v>239607679418</v>
      </c>
      <c r="F68" s="9">
        <v>0</v>
      </c>
      <c r="H68" s="9">
        <v>0</v>
      </c>
      <c r="J68" s="9">
        <v>239607679418</v>
      </c>
      <c r="L68" s="9">
        <v>558606303573</v>
      </c>
      <c r="N68" s="9">
        <v>-2422898820</v>
      </c>
      <c r="P68" s="9">
        <v>0</v>
      </c>
      <c r="R68" s="9">
        <v>556183404753</v>
      </c>
    </row>
    <row r="69" spans="1:18" ht="21.75" customHeight="1">
      <c r="A69" s="75" t="s">
        <v>223</v>
      </c>
      <c r="B69" s="75"/>
      <c r="D69" s="9">
        <v>12795412998</v>
      </c>
      <c r="F69" s="9">
        <v>0</v>
      </c>
      <c r="H69" s="9">
        <v>0</v>
      </c>
      <c r="J69" s="9">
        <v>12795412998</v>
      </c>
      <c r="L69" s="9">
        <v>21737713023</v>
      </c>
      <c r="N69" s="9">
        <v>-164499976</v>
      </c>
      <c r="P69" s="9">
        <v>0</v>
      </c>
      <c r="R69" s="9">
        <v>21573213047</v>
      </c>
    </row>
    <row r="70" spans="1:18" ht="21.75" customHeight="1">
      <c r="A70" s="75" t="s">
        <v>238</v>
      </c>
      <c r="B70" s="75"/>
      <c r="D70" s="9">
        <v>21811140101</v>
      </c>
      <c r="F70" s="9">
        <v>0</v>
      </c>
      <c r="H70" s="9">
        <v>0</v>
      </c>
      <c r="J70" s="9">
        <v>21811140101</v>
      </c>
      <c r="L70" s="9">
        <v>47420124034</v>
      </c>
      <c r="N70" s="9">
        <v>-348499955</v>
      </c>
      <c r="P70" s="9">
        <v>0</v>
      </c>
      <c r="R70" s="9">
        <v>47071624079</v>
      </c>
    </row>
    <row r="71" spans="1:18" ht="21.75" customHeight="1">
      <c r="A71" s="75" t="s">
        <v>311</v>
      </c>
      <c r="B71" s="75"/>
      <c r="D71" s="9">
        <v>112840191210</v>
      </c>
      <c r="F71" s="9">
        <v>5634103851</v>
      </c>
      <c r="H71" s="9">
        <v>0</v>
      </c>
      <c r="J71" s="9">
        <v>118474295061</v>
      </c>
      <c r="L71" s="9">
        <v>112840191210</v>
      </c>
      <c r="N71" s="9">
        <v>5634103851</v>
      </c>
      <c r="P71" s="9">
        <v>0</v>
      </c>
      <c r="R71" s="9">
        <v>118474295061</v>
      </c>
    </row>
    <row r="72" spans="1:18" ht="21.75" customHeight="1">
      <c r="A72" s="75" t="s">
        <v>271</v>
      </c>
      <c r="B72" s="75"/>
      <c r="D72" s="9">
        <v>93342682</v>
      </c>
      <c r="F72" s="9">
        <v>0</v>
      </c>
      <c r="H72" s="9">
        <v>0</v>
      </c>
      <c r="J72" s="9">
        <v>93342682</v>
      </c>
      <c r="L72" s="9">
        <v>376197871</v>
      </c>
      <c r="N72" s="9">
        <v>-47228455</v>
      </c>
      <c r="P72" s="9">
        <v>0</v>
      </c>
      <c r="R72" s="9">
        <v>328969416</v>
      </c>
    </row>
    <row r="73" spans="1:18" ht="21.75" customHeight="1">
      <c r="A73" s="75" t="s">
        <v>211</v>
      </c>
      <c r="B73" s="75"/>
      <c r="D73" s="9">
        <v>75811213428</v>
      </c>
      <c r="F73" s="9">
        <v>0</v>
      </c>
      <c r="H73" s="9">
        <v>0</v>
      </c>
      <c r="J73" s="9">
        <v>75811213428</v>
      </c>
      <c r="L73" s="9">
        <v>208625555482</v>
      </c>
      <c r="N73" s="9">
        <v>-603927624</v>
      </c>
      <c r="P73" s="9">
        <v>0</v>
      </c>
      <c r="R73" s="9">
        <v>208021627858</v>
      </c>
    </row>
    <row r="74" spans="1:18" ht="21.75" customHeight="1">
      <c r="A74" s="75" t="s">
        <v>266</v>
      </c>
      <c r="B74" s="75"/>
      <c r="D74" s="9">
        <v>3495240760</v>
      </c>
      <c r="F74" s="9">
        <v>5561041878</v>
      </c>
      <c r="H74" s="9">
        <v>0</v>
      </c>
      <c r="J74" s="9">
        <v>9056282638</v>
      </c>
      <c r="L74" s="9">
        <v>24333839098</v>
      </c>
      <c r="N74" s="9">
        <v>2690481728</v>
      </c>
      <c r="P74" s="9">
        <v>0</v>
      </c>
      <c r="R74" s="9">
        <v>27024320826</v>
      </c>
    </row>
    <row r="75" spans="1:18" ht="21.75" customHeight="1">
      <c r="A75" s="75" t="s">
        <v>263</v>
      </c>
      <c r="B75" s="75"/>
      <c r="D75" s="9">
        <v>9285147722</v>
      </c>
      <c r="F75" s="9">
        <v>-18062200132</v>
      </c>
      <c r="H75" s="9">
        <v>0</v>
      </c>
      <c r="J75" s="9">
        <v>-8777052410</v>
      </c>
      <c r="L75" s="9">
        <v>66452678699</v>
      </c>
      <c r="N75" s="9">
        <v>10003840930</v>
      </c>
      <c r="P75" s="9">
        <v>0</v>
      </c>
      <c r="R75" s="9">
        <v>76456519629</v>
      </c>
    </row>
    <row r="76" spans="1:18" ht="21.75" customHeight="1">
      <c r="A76" s="75" t="s">
        <v>235</v>
      </c>
      <c r="B76" s="75"/>
      <c r="D76" s="9">
        <v>42331895318</v>
      </c>
      <c r="F76" s="9">
        <v>0</v>
      </c>
      <c r="H76" s="9">
        <v>0</v>
      </c>
      <c r="J76" s="9">
        <v>42331895318</v>
      </c>
      <c r="L76" s="9">
        <v>73739309839</v>
      </c>
      <c r="N76" s="9">
        <v>-558366553</v>
      </c>
      <c r="P76" s="9">
        <v>0</v>
      </c>
      <c r="R76" s="9">
        <v>73180943286</v>
      </c>
    </row>
    <row r="77" spans="1:18" ht="21.75" customHeight="1">
      <c r="A77" s="75" t="s">
        <v>260</v>
      </c>
      <c r="B77" s="75"/>
      <c r="D77" s="9">
        <v>79465809872</v>
      </c>
      <c r="F77" s="9">
        <v>0</v>
      </c>
      <c r="H77" s="9">
        <v>0</v>
      </c>
      <c r="J77" s="9">
        <v>79465809872</v>
      </c>
      <c r="L77" s="9">
        <v>583430243885</v>
      </c>
      <c r="N77" s="9">
        <v>-324794274577</v>
      </c>
      <c r="P77" s="9">
        <v>0</v>
      </c>
      <c r="R77" s="9">
        <v>258635969308</v>
      </c>
    </row>
    <row r="78" spans="1:18" ht="21.75" customHeight="1">
      <c r="A78" s="75" t="s">
        <v>208</v>
      </c>
      <c r="B78" s="75"/>
      <c r="D78" s="9">
        <v>50945541476</v>
      </c>
      <c r="F78" s="9">
        <v>-78783747856</v>
      </c>
      <c r="H78" s="9">
        <v>0</v>
      </c>
      <c r="J78" s="9">
        <v>-27838206380</v>
      </c>
      <c r="L78" s="9">
        <v>208526116688</v>
      </c>
      <c r="N78" s="9">
        <v>-233948866803</v>
      </c>
      <c r="P78" s="9">
        <v>0</v>
      </c>
      <c r="R78" s="9">
        <v>-25422750115</v>
      </c>
    </row>
    <row r="79" spans="1:18" ht="21.75" customHeight="1">
      <c r="A79" s="75" t="s">
        <v>258</v>
      </c>
      <c r="B79" s="75"/>
      <c r="D79" s="9">
        <v>84239706</v>
      </c>
      <c r="F79" s="9">
        <v>18796593</v>
      </c>
      <c r="H79" s="9">
        <v>0</v>
      </c>
      <c r="J79" s="9">
        <v>103036299</v>
      </c>
      <c r="L79" s="9">
        <v>367180876</v>
      </c>
      <c r="N79" s="9">
        <v>-12867338</v>
      </c>
      <c r="P79" s="9">
        <v>0</v>
      </c>
      <c r="R79" s="9">
        <v>354313538</v>
      </c>
    </row>
    <row r="80" spans="1:18" ht="21.75" customHeight="1">
      <c r="A80" s="75" t="s">
        <v>256</v>
      </c>
      <c r="B80" s="75"/>
      <c r="D80" s="9">
        <v>30242054824</v>
      </c>
      <c r="F80" s="9">
        <v>12293521395</v>
      </c>
      <c r="H80" s="9">
        <v>0</v>
      </c>
      <c r="J80" s="9">
        <v>42535576219</v>
      </c>
      <c r="L80" s="9">
        <v>210846478174</v>
      </c>
      <c r="N80" s="9">
        <v>5260685344</v>
      </c>
      <c r="P80" s="9">
        <v>0</v>
      </c>
      <c r="R80" s="9">
        <v>216107163518</v>
      </c>
    </row>
    <row r="81" spans="1:18" ht="21.75" customHeight="1">
      <c r="A81" s="75" t="s">
        <v>253</v>
      </c>
      <c r="B81" s="75"/>
      <c r="D81" s="9">
        <v>101777680558</v>
      </c>
      <c r="F81" s="9">
        <v>33235909900</v>
      </c>
      <c r="H81" s="9">
        <v>0</v>
      </c>
      <c r="J81" s="9">
        <v>135013590458</v>
      </c>
      <c r="L81" s="9">
        <v>702583584651</v>
      </c>
      <c r="N81" s="9">
        <v>226195270396</v>
      </c>
      <c r="P81" s="9">
        <v>0</v>
      </c>
      <c r="R81" s="9">
        <v>928778855047</v>
      </c>
    </row>
    <row r="82" spans="1:18" ht="21.75" customHeight="1">
      <c r="A82" s="75" t="s">
        <v>192</v>
      </c>
      <c r="B82" s="75"/>
      <c r="D82" s="9">
        <v>134412034620</v>
      </c>
      <c r="F82" s="9">
        <v>599888150562</v>
      </c>
      <c r="H82" s="9">
        <v>0</v>
      </c>
      <c r="J82" s="9">
        <v>734300185182</v>
      </c>
      <c r="L82" s="9">
        <v>388043462463</v>
      </c>
      <c r="N82" s="9">
        <v>-2025267643</v>
      </c>
      <c r="P82" s="9">
        <v>0</v>
      </c>
      <c r="R82" s="9">
        <v>386018194820</v>
      </c>
    </row>
    <row r="83" spans="1:18" ht="21.75" customHeight="1">
      <c r="A83" s="75" t="s">
        <v>250</v>
      </c>
      <c r="B83" s="75"/>
      <c r="D83" s="9">
        <v>149119836182</v>
      </c>
      <c r="F83" s="9">
        <v>-40837596843</v>
      </c>
      <c r="H83" s="9">
        <v>0</v>
      </c>
      <c r="J83" s="9">
        <v>108282239339</v>
      </c>
      <c r="L83" s="9">
        <v>787137647463</v>
      </c>
      <c r="N83" s="9">
        <v>2466433219</v>
      </c>
      <c r="P83" s="9">
        <v>0</v>
      </c>
      <c r="R83" s="9">
        <v>789604080682</v>
      </c>
    </row>
    <row r="84" spans="1:18" ht="21.75" customHeight="1">
      <c r="A84" s="75" t="s">
        <v>431</v>
      </c>
      <c r="B84" s="75"/>
      <c r="D84" s="9">
        <v>0</v>
      </c>
      <c r="F84" s="9">
        <v>0</v>
      </c>
      <c r="H84" s="9">
        <v>0</v>
      </c>
      <c r="J84" s="9">
        <v>0</v>
      </c>
      <c r="L84" s="9">
        <v>18954874765</v>
      </c>
      <c r="N84" s="9">
        <v>0</v>
      </c>
      <c r="P84" s="9">
        <v>0</v>
      </c>
      <c r="R84" s="9">
        <v>18954874765</v>
      </c>
    </row>
    <row r="85" spans="1:18" ht="21.75" customHeight="1">
      <c r="A85" s="75" t="s">
        <v>295</v>
      </c>
      <c r="B85" s="75"/>
      <c r="D85" s="9">
        <v>101446046483</v>
      </c>
      <c r="F85" s="9">
        <v>-147543252937</v>
      </c>
      <c r="H85" s="9">
        <v>0</v>
      </c>
      <c r="J85" s="9">
        <v>-46097206454</v>
      </c>
      <c r="L85" s="9">
        <v>709970665100</v>
      </c>
      <c r="N85" s="9">
        <v>-147543252937</v>
      </c>
      <c r="P85" s="9">
        <v>0</v>
      </c>
      <c r="R85" s="9">
        <v>562427412163</v>
      </c>
    </row>
    <row r="86" spans="1:18" ht="21.75" customHeight="1">
      <c r="A86" s="75" t="s">
        <v>128</v>
      </c>
      <c r="B86" s="75"/>
      <c r="D86" s="9">
        <v>152096561297</v>
      </c>
      <c r="F86" s="9">
        <v>-131356501810</v>
      </c>
      <c r="H86" s="9">
        <v>0</v>
      </c>
      <c r="J86" s="9">
        <v>20740059487</v>
      </c>
      <c r="L86" s="9">
        <v>1384091612408</v>
      </c>
      <c r="N86" s="9">
        <v>-624738397657</v>
      </c>
      <c r="P86" s="9">
        <v>0</v>
      </c>
      <c r="R86" s="9">
        <v>759353214751</v>
      </c>
    </row>
    <row r="87" spans="1:18" ht="21.75" customHeight="1">
      <c r="A87" s="75" t="s">
        <v>125</v>
      </c>
      <c r="B87" s="75"/>
      <c r="D87" s="9">
        <v>65015545367</v>
      </c>
      <c r="F87" s="9">
        <v>0</v>
      </c>
      <c r="H87" s="9">
        <v>0</v>
      </c>
      <c r="J87" s="9">
        <v>65015545367</v>
      </c>
      <c r="L87" s="9">
        <v>459977000903</v>
      </c>
      <c r="N87" s="9">
        <v>0</v>
      </c>
      <c r="P87" s="9">
        <v>0</v>
      </c>
      <c r="R87" s="9">
        <v>459977000903</v>
      </c>
    </row>
    <row r="88" spans="1:18" ht="21.75" customHeight="1">
      <c r="A88" s="75" t="s">
        <v>183</v>
      </c>
      <c r="B88" s="75"/>
      <c r="D88" s="9">
        <v>215421125384</v>
      </c>
      <c r="F88" s="9">
        <v>-712557557</v>
      </c>
      <c r="H88" s="9">
        <v>0</v>
      </c>
      <c r="J88" s="9">
        <v>214708567827</v>
      </c>
      <c r="L88" s="9">
        <v>1325912979464</v>
      </c>
      <c r="N88" s="9">
        <v>41199060884</v>
      </c>
      <c r="P88" s="9">
        <v>0</v>
      </c>
      <c r="R88" s="9">
        <v>1367112040348</v>
      </c>
    </row>
    <row r="89" spans="1:18" ht="21.75" customHeight="1">
      <c r="A89" s="75" t="s">
        <v>292</v>
      </c>
      <c r="B89" s="75"/>
      <c r="D89" s="9">
        <v>11008730959</v>
      </c>
      <c r="F89" s="9">
        <v>0</v>
      </c>
      <c r="H89" s="9">
        <v>0</v>
      </c>
      <c r="J89" s="9">
        <v>11008730959</v>
      </c>
      <c r="L89" s="9">
        <v>105207536807</v>
      </c>
      <c r="N89" s="9">
        <v>-48991118750</v>
      </c>
      <c r="P89" s="9">
        <v>0</v>
      </c>
      <c r="R89" s="9">
        <v>56216418057</v>
      </c>
    </row>
    <row r="90" spans="1:18" ht="21.75" customHeight="1">
      <c r="A90" s="75" t="s">
        <v>244</v>
      </c>
      <c r="B90" s="75"/>
      <c r="D90" s="9">
        <v>95355314907</v>
      </c>
      <c r="F90" s="9">
        <v>0</v>
      </c>
      <c r="H90" s="9">
        <v>0</v>
      </c>
      <c r="J90" s="9">
        <v>95355314907</v>
      </c>
      <c r="L90" s="9">
        <v>582947559768</v>
      </c>
      <c r="N90" s="9">
        <v>-1617815691403</v>
      </c>
      <c r="P90" s="9">
        <v>0</v>
      </c>
      <c r="R90" s="9">
        <v>-1034868131635</v>
      </c>
    </row>
    <row r="91" spans="1:18" ht="21.75" customHeight="1">
      <c r="A91" s="75" t="s">
        <v>229</v>
      </c>
      <c r="B91" s="75"/>
      <c r="D91" s="9">
        <v>76365755304</v>
      </c>
      <c r="F91" s="9">
        <v>0</v>
      </c>
      <c r="H91" s="9">
        <v>0</v>
      </c>
      <c r="J91" s="9">
        <v>76365755304</v>
      </c>
      <c r="L91" s="9">
        <v>518675768133</v>
      </c>
      <c r="N91" s="9">
        <v>0</v>
      </c>
      <c r="P91" s="9">
        <v>0</v>
      </c>
      <c r="R91" s="9">
        <v>518675768133</v>
      </c>
    </row>
    <row r="92" spans="1:18" ht="21.75" customHeight="1">
      <c r="A92" s="75" t="s">
        <v>186</v>
      </c>
      <c r="B92" s="75"/>
      <c r="D92" s="9">
        <v>145524778625</v>
      </c>
      <c r="F92" s="9">
        <v>0</v>
      </c>
      <c r="H92" s="9">
        <v>0</v>
      </c>
      <c r="J92" s="9">
        <v>145524778625</v>
      </c>
      <c r="L92" s="9">
        <v>1438016324756</v>
      </c>
      <c r="N92" s="9">
        <v>-699743448507</v>
      </c>
      <c r="P92" s="9">
        <v>0</v>
      </c>
      <c r="R92" s="9">
        <v>738272876249</v>
      </c>
    </row>
    <row r="93" spans="1:18" ht="21.75" customHeight="1">
      <c r="A93" s="75" t="s">
        <v>119</v>
      </c>
      <c r="B93" s="75"/>
      <c r="D93" s="9">
        <v>32031839897</v>
      </c>
      <c r="F93" s="9">
        <v>0</v>
      </c>
      <c r="H93" s="9">
        <v>0</v>
      </c>
      <c r="J93" s="9">
        <v>32031839897</v>
      </c>
      <c r="L93" s="9">
        <v>337026009971</v>
      </c>
      <c r="N93" s="9">
        <v>0</v>
      </c>
      <c r="P93" s="9">
        <v>0</v>
      </c>
      <c r="R93" s="9">
        <v>337026009971</v>
      </c>
    </row>
    <row r="94" spans="1:18" ht="21.75" customHeight="1">
      <c r="A94" s="75" t="s">
        <v>432</v>
      </c>
      <c r="B94" s="75"/>
      <c r="D94" s="9">
        <v>0</v>
      </c>
      <c r="F94" s="9">
        <v>0</v>
      </c>
      <c r="H94" s="9">
        <v>0</v>
      </c>
      <c r="J94" s="9">
        <v>0</v>
      </c>
      <c r="L94" s="9">
        <v>457857429446</v>
      </c>
      <c r="N94" s="9">
        <v>0</v>
      </c>
      <c r="P94" s="9">
        <v>0</v>
      </c>
      <c r="R94" s="9">
        <v>457857429446</v>
      </c>
    </row>
    <row r="95" spans="1:18" ht="21.75" customHeight="1">
      <c r="A95" s="75" t="s">
        <v>433</v>
      </c>
      <c r="B95" s="75"/>
      <c r="D95" s="9">
        <v>0</v>
      </c>
      <c r="F95" s="9">
        <v>0</v>
      </c>
      <c r="H95" s="9">
        <v>0</v>
      </c>
      <c r="J95" s="9">
        <v>0</v>
      </c>
      <c r="L95" s="9">
        <v>25000000000</v>
      </c>
      <c r="N95" s="9">
        <v>0</v>
      </c>
      <c r="P95" s="9">
        <v>0</v>
      </c>
      <c r="R95" s="9">
        <v>25000000000</v>
      </c>
    </row>
    <row r="96" spans="1:18" ht="21.75" customHeight="1">
      <c r="A96" s="75" t="s">
        <v>189</v>
      </c>
      <c r="B96" s="75"/>
      <c r="D96" s="9">
        <v>12094314846</v>
      </c>
      <c r="F96" s="9">
        <v>0</v>
      </c>
      <c r="H96" s="9">
        <v>0</v>
      </c>
      <c r="J96" s="9">
        <v>12094314846</v>
      </c>
      <c r="L96" s="9">
        <v>306348164492</v>
      </c>
      <c r="N96" s="9">
        <v>-36249</v>
      </c>
      <c r="P96" s="9">
        <v>0</v>
      </c>
      <c r="R96" s="9">
        <v>306348128243</v>
      </c>
    </row>
    <row r="97" spans="1:18" ht="21.75" customHeight="1">
      <c r="A97" s="75" t="s">
        <v>198</v>
      </c>
      <c r="B97" s="75"/>
      <c r="D97" s="9">
        <v>149590743555</v>
      </c>
      <c r="F97" s="9">
        <v>0</v>
      </c>
      <c r="H97" s="9">
        <v>0</v>
      </c>
      <c r="J97" s="9">
        <v>149590743555</v>
      </c>
      <c r="L97" s="9">
        <v>611260662720</v>
      </c>
      <c r="N97" s="9">
        <v>-416729485244</v>
      </c>
      <c r="P97" s="9">
        <v>0</v>
      </c>
      <c r="R97" s="9">
        <v>194531177476</v>
      </c>
    </row>
    <row r="98" spans="1:18" ht="21.75" customHeight="1">
      <c r="A98" s="75" t="s">
        <v>205</v>
      </c>
      <c r="B98" s="75"/>
      <c r="D98" s="9">
        <v>83832597258</v>
      </c>
      <c r="F98" s="9">
        <v>-67111822224</v>
      </c>
      <c r="H98" s="9">
        <v>0</v>
      </c>
      <c r="J98" s="9">
        <v>16720775034</v>
      </c>
      <c r="L98" s="9">
        <v>844474459039</v>
      </c>
      <c r="N98" s="9">
        <v>-278621618300</v>
      </c>
      <c r="P98" s="9">
        <v>0</v>
      </c>
      <c r="R98" s="9">
        <v>565852840739</v>
      </c>
    </row>
    <row r="99" spans="1:18" ht="21.75" customHeight="1">
      <c r="A99" s="75" t="s">
        <v>247</v>
      </c>
      <c r="B99" s="75"/>
      <c r="D99" s="9">
        <v>48632444649</v>
      </c>
      <c r="F99" s="9">
        <v>6737303642</v>
      </c>
      <c r="H99" s="9">
        <v>0</v>
      </c>
      <c r="J99" s="9">
        <v>55369748291</v>
      </c>
      <c r="L99" s="9">
        <v>315119370642</v>
      </c>
      <c r="N99" s="9">
        <v>46354929284</v>
      </c>
      <c r="P99" s="9">
        <v>0</v>
      </c>
      <c r="R99" s="9">
        <v>361474299926</v>
      </c>
    </row>
    <row r="100" spans="1:18" ht="21.75" customHeight="1">
      <c r="A100" s="75" t="s">
        <v>141</v>
      </c>
      <c r="B100" s="75"/>
      <c r="D100" s="9">
        <v>0</v>
      </c>
      <c r="F100" s="9">
        <v>8671595988</v>
      </c>
      <c r="H100" s="9">
        <v>0</v>
      </c>
      <c r="J100" s="9">
        <v>8671595988</v>
      </c>
      <c r="L100" s="9">
        <v>0</v>
      </c>
      <c r="N100" s="9">
        <v>46724845586</v>
      </c>
      <c r="P100" s="9">
        <v>0</v>
      </c>
      <c r="R100" s="9">
        <v>46724845586</v>
      </c>
    </row>
    <row r="101" spans="1:18" ht="21.75" customHeight="1">
      <c r="A101" s="75" t="s">
        <v>144</v>
      </c>
      <c r="B101" s="75"/>
      <c r="D101" s="9">
        <v>0</v>
      </c>
      <c r="F101" s="9">
        <v>3541889916</v>
      </c>
      <c r="H101" s="9">
        <v>0</v>
      </c>
      <c r="J101" s="9">
        <v>3541889916</v>
      </c>
      <c r="L101" s="9">
        <v>0</v>
      </c>
      <c r="N101" s="9">
        <v>18026738061</v>
      </c>
      <c r="P101" s="9">
        <v>0</v>
      </c>
      <c r="R101" s="9">
        <v>18026738061</v>
      </c>
    </row>
    <row r="102" spans="1:18" ht="21.75" customHeight="1">
      <c r="A102" s="75" t="s">
        <v>165</v>
      </c>
      <c r="B102" s="75"/>
      <c r="D102" s="9">
        <v>0</v>
      </c>
      <c r="F102" s="9">
        <v>28479843092</v>
      </c>
      <c r="H102" s="9">
        <v>0</v>
      </c>
      <c r="J102" s="9">
        <v>28479843092</v>
      </c>
      <c r="L102" s="9">
        <v>0</v>
      </c>
      <c r="N102" s="9">
        <v>120843647118</v>
      </c>
      <c r="P102" s="9">
        <v>0</v>
      </c>
      <c r="R102" s="9">
        <v>120843647118</v>
      </c>
    </row>
    <row r="103" spans="1:18" ht="21.75" customHeight="1">
      <c r="A103" s="75" t="s">
        <v>162</v>
      </c>
      <c r="B103" s="75"/>
      <c r="D103" s="9">
        <v>0</v>
      </c>
      <c r="F103" s="9">
        <v>17083733012</v>
      </c>
      <c r="H103" s="9">
        <v>0</v>
      </c>
      <c r="J103" s="9">
        <v>17083733012</v>
      </c>
      <c r="L103" s="9">
        <v>0</v>
      </c>
      <c r="N103" s="9">
        <v>79503222928</v>
      </c>
      <c r="P103" s="9">
        <v>0</v>
      </c>
      <c r="R103" s="9">
        <v>79503222928</v>
      </c>
    </row>
    <row r="104" spans="1:18" ht="21.75" customHeight="1">
      <c r="A104" s="75" t="s">
        <v>168</v>
      </c>
      <c r="B104" s="75"/>
      <c r="D104" s="9">
        <v>0</v>
      </c>
      <c r="F104" s="9">
        <v>721804149</v>
      </c>
      <c r="H104" s="9">
        <v>0</v>
      </c>
      <c r="J104" s="9">
        <v>721804149</v>
      </c>
      <c r="L104" s="9">
        <v>0</v>
      </c>
      <c r="N104" s="9">
        <v>3439471483</v>
      </c>
      <c r="P104" s="9">
        <v>0</v>
      </c>
      <c r="R104" s="9">
        <v>3439471483</v>
      </c>
    </row>
    <row r="105" spans="1:18" ht="21.75" customHeight="1">
      <c r="A105" s="75" t="s">
        <v>155</v>
      </c>
      <c r="B105" s="75"/>
      <c r="D105" s="9">
        <v>0</v>
      </c>
      <c r="F105" s="9">
        <v>41250030117</v>
      </c>
      <c r="H105" s="9">
        <v>0</v>
      </c>
      <c r="J105" s="9">
        <v>41250030117</v>
      </c>
      <c r="L105" s="9">
        <v>0</v>
      </c>
      <c r="N105" s="9">
        <v>162259671223</v>
      </c>
      <c r="P105" s="9">
        <v>0</v>
      </c>
      <c r="R105" s="9">
        <v>162259671223</v>
      </c>
    </row>
    <row r="106" spans="1:18" ht="21.75" customHeight="1">
      <c r="A106" s="75" t="s">
        <v>158</v>
      </c>
      <c r="B106" s="75"/>
      <c r="D106" s="9">
        <v>0</v>
      </c>
      <c r="F106" s="9">
        <v>1688570891</v>
      </c>
      <c r="H106" s="9">
        <v>0</v>
      </c>
      <c r="J106" s="9">
        <v>1688570891</v>
      </c>
      <c r="L106" s="9">
        <v>0</v>
      </c>
      <c r="N106" s="9">
        <v>4661298986</v>
      </c>
      <c r="P106" s="9">
        <v>0</v>
      </c>
      <c r="R106" s="9">
        <v>4661298986</v>
      </c>
    </row>
    <row r="107" spans="1:18" ht="21.75" customHeight="1">
      <c r="A107" s="75" t="s">
        <v>160</v>
      </c>
      <c r="B107" s="75"/>
      <c r="D107" s="9">
        <v>0</v>
      </c>
      <c r="F107" s="9">
        <v>27027000469</v>
      </c>
      <c r="H107" s="9">
        <v>0</v>
      </c>
      <c r="J107" s="9">
        <v>27027000469</v>
      </c>
      <c r="L107" s="9">
        <v>0</v>
      </c>
      <c r="N107" s="9">
        <v>232568038532</v>
      </c>
      <c r="P107" s="9">
        <v>0</v>
      </c>
      <c r="R107" s="9">
        <v>232568038532</v>
      </c>
    </row>
    <row r="108" spans="1:18" ht="21.75" customHeight="1">
      <c r="A108" s="75" t="s">
        <v>137</v>
      </c>
      <c r="B108" s="75"/>
      <c r="D108" s="9">
        <v>0</v>
      </c>
      <c r="F108" s="9">
        <v>782847713</v>
      </c>
      <c r="H108" s="9">
        <v>0</v>
      </c>
      <c r="J108" s="9">
        <v>782847713</v>
      </c>
      <c r="L108" s="9">
        <v>0</v>
      </c>
      <c r="N108" s="9">
        <v>2250877335</v>
      </c>
      <c r="P108" s="9">
        <v>0</v>
      </c>
      <c r="R108" s="9">
        <v>2250877335</v>
      </c>
    </row>
    <row r="109" spans="1:18" ht="21.75" customHeight="1">
      <c r="A109" s="75" t="s">
        <v>139</v>
      </c>
      <c r="B109" s="75"/>
      <c r="D109" s="9">
        <v>0</v>
      </c>
      <c r="F109" s="9">
        <v>866482921</v>
      </c>
      <c r="H109" s="9">
        <v>0</v>
      </c>
      <c r="J109" s="9">
        <v>866482921</v>
      </c>
      <c r="L109" s="9">
        <v>0</v>
      </c>
      <c r="N109" s="9">
        <v>2478720650</v>
      </c>
      <c r="P109" s="9">
        <v>0</v>
      </c>
      <c r="R109" s="9">
        <v>2478720650</v>
      </c>
    </row>
    <row r="110" spans="1:18" ht="21.75" customHeight="1">
      <c r="A110" s="75" t="s">
        <v>134</v>
      </c>
      <c r="B110" s="75"/>
      <c r="D110" s="9">
        <v>0</v>
      </c>
      <c r="F110" s="9">
        <v>2951410670</v>
      </c>
      <c r="H110" s="9">
        <v>0</v>
      </c>
      <c r="J110" s="9">
        <v>2951410670</v>
      </c>
      <c r="L110" s="9">
        <v>0</v>
      </c>
      <c r="N110" s="9">
        <v>9292304505</v>
      </c>
      <c r="P110" s="9">
        <v>0</v>
      </c>
      <c r="R110" s="9">
        <v>9292304505</v>
      </c>
    </row>
    <row r="111" spans="1:18" ht="21.75" customHeight="1">
      <c r="A111" s="75" t="s">
        <v>147</v>
      </c>
      <c r="B111" s="75"/>
      <c r="D111" s="9">
        <v>0</v>
      </c>
      <c r="F111" s="9">
        <v>90298767382</v>
      </c>
      <c r="H111" s="9">
        <v>0</v>
      </c>
      <c r="J111" s="9">
        <v>90298767382</v>
      </c>
      <c r="L111" s="9">
        <v>0</v>
      </c>
      <c r="N111" s="9">
        <v>405436380335</v>
      </c>
      <c r="P111" s="9">
        <v>0</v>
      </c>
      <c r="R111" s="9">
        <v>405436380335</v>
      </c>
    </row>
    <row r="112" spans="1:18" ht="21.75" customHeight="1">
      <c r="A112" s="75" t="s">
        <v>150</v>
      </c>
      <c r="B112" s="75"/>
      <c r="D112" s="9">
        <v>0</v>
      </c>
      <c r="F112" s="9">
        <v>9701060364</v>
      </c>
      <c r="H112" s="9">
        <v>0</v>
      </c>
      <c r="J112" s="9">
        <v>9701060364</v>
      </c>
      <c r="L112" s="9">
        <v>0</v>
      </c>
      <c r="N112" s="9">
        <v>45266722919</v>
      </c>
      <c r="P112" s="9">
        <v>0</v>
      </c>
      <c r="R112" s="9">
        <v>45266722919</v>
      </c>
    </row>
    <row r="113" spans="1:18" ht="21.75" customHeight="1">
      <c r="A113" s="75" t="s">
        <v>152</v>
      </c>
      <c r="B113" s="75"/>
      <c r="D113" s="9">
        <v>0</v>
      </c>
      <c r="F113" s="9">
        <v>288027786</v>
      </c>
      <c r="H113" s="9">
        <v>0</v>
      </c>
      <c r="J113" s="9">
        <v>288027786</v>
      </c>
      <c r="L113" s="9">
        <v>0</v>
      </c>
      <c r="N113" s="9">
        <v>893458032</v>
      </c>
      <c r="P113" s="9">
        <v>0</v>
      </c>
      <c r="R113" s="9">
        <v>893458032</v>
      </c>
    </row>
    <row r="114" spans="1:18" ht="21.75" customHeight="1">
      <c r="A114" s="75" t="s">
        <v>104</v>
      </c>
      <c r="B114" s="75"/>
      <c r="D114" s="9">
        <v>0</v>
      </c>
      <c r="F114" s="9">
        <v>175199792512</v>
      </c>
      <c r="H114" s="9">
        <v>0</v>
      </c>
      <c r="J114" s="9">
        <v>175199792512</v>
      </c>
      <c r="L114" s="9">
        <v>0</v>
      </c>
      <c r="N114" s="9">
        <v>1192488910050</v>
      </c>
      <c r="P114" s="9">
        <v>0</v>
      </c>
      <c r="R114" s="9">
        <v>1192488910050</v>
      </c>
    </row>
    <row r="115" spans="1:18" ht="21.75" customHeight="1">
      <c r="A115" s="75" t="s">
        <v>100</v>
      </c>
      <c r="B115" s="75"/>
      <c r="D115" s="9">
        <v>0</v>
      </c>
      <c r="F115" s="9">
        <v>298768491690</v>
      </c>
      <c r="H115" s="9">
        <v>0</v>
      </c>
      <c r="J115" s="9">
        <v>298768491690</v>
      </c>
      <c r="L115" s="9">
        <v>0</v>
      </c>
      <c r="N115" s="9">
        <v>1139844008109</v>
      </c>
      <c r="P115" s="9">
        <v>0</v>
      </c>
      <c r="R115" s="9">
        <v>1139844008109</v>
      </c>
    </row>
    <row r="116" spans="1:18" ht="21.75" customHeight="1">
      <c r="A116" s="75" t="s">
        <v>318</v>
      </c>
      <c r="B116" s="75"/>
      <c r="D116" s="9">
        <v>0</v>
      </c>
      <c r="F116" s="9">
        <v>10340337013</v>
      </c>
      <c r="H116" s="9">
        <v>0</v>
      </c>
      <c r="J116" s="9">
        <v>10340337013</v>
      </c>
      <c r="L116" s="9">
        <v>0</v>
      </c>
      <c r="N116" s="9">
        <v>10340337013</v>
      </c>
      <c r="P116" s="9">
        <v>0</v>
      </c>
      <c r="R116" s="9">
        <v>10340337013</v>
      </c>
    </row>
    <row r="117" spans="1:18" ht="21.75" customHeight="1">
      <c r="A117" s="77" t="s">
        <v>313</v>
      </c>
      <c r="B117" s="77"/>
      <c r="D117" s="13">
        <v>0</v>
      </c>
      <c r="F117" s="13">
        <v>17392162391</v>
      </c>
      <c r="H117" s="13">
        <v>0</v>
      </c>
      <c r="J117" s="13">
        <v>17392162391</v>
      </c>
      <c r="L117" s="13">
        <v>0</v>
      </c>
      <c r="N117" s="13">
        <v>17392162391</v>
      </c>
      <c r="P117" s="13">
        <v>0</v>
      </c>
      <c r="R117" s="13">
        <v>17392162391</v>
      </c>
    </row>
    <row r="118" spans="1:18" ht="21.75" customHeight="1">
      <c r="A118" s="79" t="s">
        <v>50</v>
      </c>
      <c r="B118" s="79"/>
      <c r="D118" s="16">
        <v>6300318721243</v>
      </c>
      <c r="F118" s="16">
        <v>774164728532</v>
      </c>
      <c r="H118" s="16">
        <v>150143301160</v>
      </c>
      <c r="J118" s="16">
        <v>7224626750935</v>
      </c>
      <c r="L118" s="16">
        <v>40779449597295</v>
      </c>
      <c r="N118" s="16">
        <v>-4113606387517</v>
      </c>
      <c r="P118" s="16">
        <v>-2835437650189</v>
      </c>
      <c r="R118" s="16">
        <v>33830405559589</v>
      </c>
    </row>
  </sheetData>
  <mergeCells count="117"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R1"/>
    <mergeCell ref="A2:R2"/>
    <mergeCell ref="A3:R3"/>
    <mergeCell ref="B5:R5"/>
    <mergeCell ref="D6:J6"/>
    <mergeCell ref="L6:R6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9"/>
  <sheetViews>
    <sheetView rightToLeft="1" topLeftCell="A20" workbookViewId="0">
      <selection activeCell="G37" sqref="C37:G41"/>
    </sheetView>
  </sheetViews>
  <sheetFormatPr defaultRowHeight="12.75"/>
  <cols>
    <col min="1" max="1" width="69.5703125" bestFit="1" customWidth="1"/>
    <col min="2" max="2" width="1.28515625" customWidth="1"/>
    <col min="3" max="3" width="19.42578125" customWidth="1"/>
    <col min="4" max="4" width="1.28515625" customWidth="1"/>
    <col min="5" max="5" width="20.7109375" customWidth="1"/>
    <col min="6" max="6" width="1.28515625" customWidth="1"/>
    <col min="7" max="7" width="19.42578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</row>
    <row r="3" spans="1:9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</row>
    <row r="4" spans="1:9" ht="14.45" customHeight="1"/>
    <row r="5" spans="1:9" ht="14.45" customHeight="1">
      <c r="A5" s="1" t="s">
        <v>443</v>
      </c>
      <c r="B5" s="70"/>
      <c r="C5" s="70"/>
      <c r="D5" s="70"/>
      <c r="E5" s="70"/>
      <c r="F5" s="70"/>
      <c r="G5" s="70"/>
      <c r="H5" s="70"/>
      <c r="I5" s="70"/>
    </row>
    <row r="6" spans="1:9" ht="14.45" customHeight="1">
      <c r="C6" s="71" t="s">
        <v>370</v>
      </c>
      <c r="D6" s="71"/>
      <c r="E6" s="71"/>
      <c r="G6" s="71" t="s">
        <v>371</v>
      </c>
      <c r="H6" s="71"/>
      <c r="I6" s="71"/>
    </row>
    <row r="7" spans="1:9" ht="36.4" customHeight="1">
      <c r="A7" s="22" t="s">
        <v>444</v>
      </c>
      <c r="C7" s="19" t="s">
        <v>445</v>
      </c>
      <c r="D7" s="3"/>
      <c r="E7" s="19" t="s">
        <v>446</v>
      </c>
      <c r="G7" s="19" t="s">
        <v>445</v>
      </c>
      <c r="H7" s="3"/>
      <c r="I7" s="19" t="s">
        <v>446</v>
      </c>
    </row>
    <row r="8" spans="1:9" ht="21.75" customHeight="1">
      <c r="A8" s="23" t="s">
        <v>447</v>
      </c>
      <c r="C8" s="6">
        <v>0</v>
      </c>
      <c r="E8" s="7"/>
      <c r="G8" s="6">
        <v>107835607440</v>
      </c>
      <c r="I8" s="7"/>
    </row>
    <row r="9" spans="1:9" ht="21.75" customHeight="1">
      <c r="A9" s="25" t="s">
        <v>553</v>
      </c>
      <c r="C9" s="9">
        <v>142193424612</v>
      </c>
      <c r="E9" s="10"/>
      <c r="G9" s="9">
        <v>480109817984</v>
      </c>
      <c r="I9" s="10"/>
    </row>
    <row r="10" spans="1:9" ht="21.75" customHeight="1">
      <c r="A10" s="25" t="s">
        <v>554</v>
      </c>
      <c r="C10" s="9">
        <v>0</v>
      </c>
      <c r="E10" s="10"/>
      <c r="G10" s="9">
        <v>249676437076</v>
      </c>
      <c r="I10" s="10"/>
    </row>
    <row r="11" spans="1:9" ht="21.75" customHeight="1">
      <c r="A11" s="25" t="s">
        <v>555</v>
      </c>
      <c r="C11" s="9">
        <v>376607671094</v>
      </c>
      <c r="E11" s="10"/>
      <c r="G11" s="9">
        <v>3752769965289</v>
      </c>
      <c r="I11" s="10"/>
    </row>
    <row r="12" spans="1:9" ht="21.75" customHeight="1">
      <c r="A12" s="25" t="s">
        <v>556</v>
      </c>
      <c r="C12" s="9">
        <v>1721141368150</v>
      </c>
      <c r="E12" s="10"/>
      <c r="G12" s="9">
        <v>9869848523704</v>
      </c>
      <c r="I12" s="10"/>
    </row>
    <row r="13" spans="1:9" ht="21.75" customHeight="1">
      <c r="A13" s="25" t="s">
        <v>540</v>
      </c>
      <c r="C13" s="9">
        <v>66558219175</v>
      </c>
      <c r="E13" s="10"/>
      <c r="G13" s="9">
        <v>306901934951</v>
      </c>
      <c r="I13" s="10"/>
    </row>
    <row r="14" spans="1:9" ht="21.75" customHeight="1">
      <c r="A14" s="25" t="s">
        <v>557</v>
      </c>
      <c r="C14" s="9">
        <v>69546136887</v>
      </c>
      <c r="E14" s="10"/>
      <c r="G14" s="9">
        <v>382807775745</v>
      </c>
      <c r="I14" s="10"/>
    </row>
    <row r="15" spans="1:9" ht="21.75" customHeight="1">
      <c r="A15" s="25" t="s">
        <v>558</v>
      </c>
      <c r="C15" s="9">
        <v>720496931323</v>
      </c>
      <c r="E15" s="10"/>
      <c r="G15" s="9">
        <v>2839363105616</v>
      </c>
      <c r="I15" s="10"/>
    </row>
    <row r="16" spans="1:9" ht="21.75" customHeight="1">
      <c r="A16" s="25" t="s">
        <v>543</v>
      </c>
      <c r="C16" s="9">
        <v>646138465599</v>
      </c>
      <c r="E16" s="10"/>
      <c r="G16" s="9">
        <v>2899089940462</v>
      </c>
      <c r="I16" s="10"/>
    </row>
    <row r="17" spans="1:9" ht="21.75" customHeight="1">
      <c r="A17" s="25" t="s">
        <v>544</v>
      </c>
      <c r="C17" s="9">
        <v>100808219142</v>
      </c>
      <c r="E17" s="10"/>
      <c r="G17" s="9">
        <v>653472153302</v>
      </c>
      <c r="I17" s="10"/>
    </row>
    <row r="18" spans="1:9" ht="21.75" customHeight="1">
      <c r="A18" s="25" t="s">
        <v>545</v>
      </c>
      <c r="C18" s="9">
        <v>413063013631</v>
      </c>
      <c r="E18" s="10"/>
      <c r="G18" s="9">
        <v>3213786275557</v>
      </c>
      <c r="I18" s="10"/>
    </row>
    <row r="19" spans="1:9" ht="21.75" customHeight="1">
      <c r="A19" s="25" t="s">
        <v>559</v>
      </c>
      <c r="C19" s="9">
        <v>660041890259</v>
      </c>
      <c r="E19" s="10"/>
      <c r="G19" s="9">
        <v>4893274902566</v>
      </c>
      <c r="I19" s="10"/>
    </row>
    <row r="20" spans="1:9" ht="21.75" customHeight="1">
      <c r="A20" s="25" t="s">
        <v>560</v>
      </c>
      <c r="C20" s="9">
        <v>156119178032</v>
      </c>
      <c r="E20" s="10"/>
      <c r="G20" s="9">
        <v>1662793221428</v>
      </c>
      <c r="I20" s="10"/>
    </row>
    <row r="21" spans="1:9" ht="21.75" customHeight="1">
      <c r="A21" s="25" t="s">
        <v>548</v>
      </c>
      <c r="C21" s="9">
        <v>137623424615</v>
      </c>
      <c r="E21" s="10"/>
      <c r="G21" s="9">
        <v>945529325988</v>
      </c>
      <c r="I21" s="10"/>
    </row>
    <row r="22" spans="1:9" ht="21.75" customHeight="1">
      <c r="A22" s="25" t="s">
        <v>570</v>
      </c>
      <c r="C22" s="9">
        <v>1548616</v>
      </c>
      <c r="E22" s="10"/>
      <c r="G22" s="9">
        <v>6559993</v>
      </c>
      <c r="I22" s="10"/>
    </row>
    <row r="23" spans="1:9" ht="21.75" customHeight="1">
      <c r="A23" s="25" t="s">
        <v>561</v>
      </c>
      <c r="C23" s="9">
        <v>0</v>
      </c>
      <c r="E23" s="10"/>
      <c r="G23" s="9">
        <v>27518</v>
      </c>
      <c r="I23" s="10"/>
    </row>
    <row r="24" spans="1:9" ht="21.75" customHeight="1">
      <c r="A24" s="25" t="s">
        <v>516</v>
      </c>
      <c r="C24" s="9">
        <v>713041</v>
      </c>
      <c r="E24" s="10"/>
      <c r="G24" s="9">
        <v>8486225103</v>
      </c>
      <c r="I24" s="10"/>
    </row>
    <row r="25" spans="1:9" ht="21.75" customHeight="1">
      <c r="A25" s="25" t="s">
        <v>571</v>
      </c>
      <c r="C25" s="9">
        <v>1869087</v>
      </c>
      <c r="E25" s="10"/>
      <c r="G25" s="9">
        <v>13014685</v>
      </c>
      <c r="I25" s="10"/>
    </row>
    <row r="26" spans="1:9" ht="21.75" customHeight="1">
      <c r="A26" s="25" t="s">
        <v>562</v>
      </c>
      <c r="C26" s="9">
        <v>3020056</v>
      </c>
      <c r="E26" s="10"/>
      <c r="G26" s="9">
        <v>47779654</v>
      </c>
      <c r="I26" s="10"/>
    </row>
    <row r="27" spans="1:9" ht="21.75" customHeight="1">
      <c r="A27" s="25" t="s">
        <v>563</v>
      </c>
      <c r="C27" s="9">
        <v>7456454</v>
      </c>
      <c r="E27" s="10"/>
      <c r="G27" s="9">
        <v>9027829</v>
      </c>
      <c r="I27" s="10"/>
    </row>
    <row r="28" spans="1:9" ht="21.75" customHeight="1">
      <c r="A28" s="25" t="s">
        <v>564</v>
      </c>
      <c r="C28" s="9">
        <v>0</v>
      </c>
      <c r="E28" s="10"/>
      <c r="G28" s="9">
        <v>821917808</v>
      </c>
      <c r="I28" s="10"/>
    </row>
    <row r="29" spans="1:9" ht="21.75" customHeight="1">
      <c r="A29" s="25" t="s">
        <v>530</v>
      </c>
      <c r="C29" s="9">
        <v>987897</v>
      </c>
      <c r="E29" s="10"/>
      <c r="G29" s="9">
        <v>2921663</v>
      </c>
      <c r="I29" s="10"/>
    </row>
    <row r="30" spans="1:9" ht="21.75" customHeight="1">
      <c r="A30" s="25" t="s">
        <v>565</v>
      </c>
      <c r="C30" s="9">
        <v>5374992</v>
      </c>
      <c r="E30" s="10"/>
      <c r="G30" s="9">
        <v>184633509</v>
      </c>
      <c r="I30" s="10"/>
    </row>
    <row r="31" spans="1:9" ht="21.75" customHeight="1">
      <c r="A31" s="25" t="s">
        <v>566</v>
      </c>
      <c r="C31" s="9">
        <v>3053243</v>
      </c>
      <c r="E31" s="10"/>
      <c r="G31" s="9">
        <v>65719129</v>
      </c>
      <c r="I31" s="10"/>
    </row>
    <row r="32" spans="1:9" ht="21.75" customHeight="1">
      <c r="A32" s="25" t="s">
        <v>567</v>
      </c>
      <c r="C32" s="9">
        <v>0</v>
      </c>
      <c r="E32" s="10"/>
      <c r="G32" s="9">
        <v>2919763</v>
      </c>
      <c r="I32" s="10"/>
    </row>
    <row r="33" spans="1:9" ht="21.75" customHeight="1">
      <c r="A33" s="25" t="s">
        <v>568</v>
      </c>
      <c r="C33" s="9">
        <v>1040192</v>
      </c>
      <c r="E33" s="10"/>
      <c r="G33" s="9">
        <v>10837310</v>
      </c>
      <c r="I33" s="10"/>
    </row>
    <row r="34" spans="1:9" ht="21.75" customHeight="1">
      <c r="A34" s="25" t="s">
        <v>569</v>
      </c>
      <c r="C34" s="9">
        <v>482217</v>
      </c>
      <c r="E34" s="10"/>
      <c r="G34" s="9">
        <v>3371200</v>
      </c>
      <c r="I34" s="10"/>
    </row>
    <row r="35" spans="1:9" ht="21.75" customHeight="1" thickBot="1">
      <c r="A35" s="28" t="s">
        <v>50</v>
      </c>
      <c r="C35" s="16">
        <f>SUM(C8:C34)</f>
        <v>5210363488314</v>
      </c>
      <c r="E35" s="16"/>
      <c r="G35" s="16">
        <f>SUM(G8:G34)</f>
        <v>32266913942272</v>
      </c>
      <c r="H35" s="34">
        <f>SUM(C35:G35)</f>
        <v>37477277430586</v>
      </c>
      <c r="I35" s="16"/>
    </row>
    <row r="39" spans="1:9">
      <c r="C39" s="34"/>
      <c r="D39" s="34"/>
      <c r="E39" s="34"/>
      <c r="F39" s="34"/>
      <c r="G39" s="34"/>
    </row>
  </sheetData>
  <mergeCells count="6">
    <mergeCell ref="A1:I1"/>
    <mergeCell ref="A2:I2"/>
    <mergeCell ref="A3:I3"/>
    <mergeCell ref="B5:I5"/>
    <mergeCell ref="C6:E6"/>
    <mergeCell ref="G6:I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8" t="s">
        <v>0</v>
      </c>
      <c r="B1" s="68"/>
      <c r="C1" s="68"/>
      <c r="D1" s="68"/>
      <c r="E1" s="68"/>
      <c r="F1" s="68"/>
    </row>
    <row r="2" spans="1:6" ht="21.75" customHeight="1">
      <c r="A2" s="68" t="s">
        <v>351</v>
      </c>
      <c r="B2" s="68"/>
      <c r="C2" s="68"/>
      <c r="D2" s="68"/>
      <c r="E2" s="68"/>
      <c r="F2" s="68"/>
    </row>
    <row r="3" spans="1:6" ht="21.75" customHeight="1">
      <c r="A3" s="68" t="s">
        <v>2</v>
      </c>
      <c r="B3" s="68"/>
      <c r="C3" s="68"/>
      <c r="D3" s="68"/>
      <c r="E3" s="68"/>
      <c r="F3" s="68"/>
    </row>
    <row r="4" spans="1:6" ht="14.45" customHeight="1"/>
    <row r="5" spans="1:6" ht="29.1" customHeight="1">
      <c r="A5" s="1" t="s">
        <v>448</v>
      </c>
      <c r="B5" s="70" t="s">
        <v>366</v>
      </c>
      <c r="C5" s="70"/>
      <c r="D5" s="70"/>
      <c r="E5" s="70"/>
      <c r="F5" s="70"/>
    </row>
    <row r="6" spans="1:6" ht="14.45" customHeight="1">
      <c r="D6" s="2" t="s">
        <v>370</v>
      </c>
      <c r="F6" s="2" t="s">
        <v>9</v>
      </c>
    </row>
    <row r="7" spans="1:6" ht="14.45" customHeight="1">
      <c r="A7" s="71" t="s">
        <v>366</v>
      </c>
      <c r="B7" s="71"/>
      <c r="D7" s="4" t="s">
        <v>348</v>
      </c>
      <c r="F7" s="4" t="s">
        <v>348</v>
      </c>
    </row>
    <row r="8" spans="1:6" ht="21.75" customHeight="1">
      <c r="A8" s="73" t="s">
        <v>366</v>
      </c>
      <c r="B8" s="73"/>
      <c r="D8" s="6">
        <v>468385412</v>
      </c>
      <c r="F8" s="6">
        <v>58803538494</v>
      </c>
    </row>
    <row r="9" spans="1:6" ht="21.75" customHeight="1">
      <c r="A9" s="75" t="s">
        <v>449</v>
      </c>
      <c r="B9" s="75"/>
      <c r="D9" s="9">
        <v>0</v>
      </c>
      <c r="F9" s="9">
        <v>9771118550</v>
      </c>
    </row>
    <row r="10" spans="1:6" ht="21.75" customHeight="1">
      <c r="A10" s="77" t="s">
        <v>450</v>
      </c>
      <c r="B10" s="77"/>
      <c r="D10" s="13">
        <v>305319196</v>
      </c>
      <c r="F10" s="13">
        <v>8016393715</v>
      </c>
    </row>
    <row r="11" spans="1:6" ht="21.75" customHeight="1">
      <c r="A11" s="79" t="s">
        <v>50</v>
      </c>
      <c r="B11" s="79"/>
      <c r="D11" s="16">
        <v>773704608</v>
      </c>
      <c r="F11" s="16">
        <v>76591050759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8"/>
  <sheetViews>
    <sheetView rightToLeft="1" workbookViewId="0">
      <selection activeCell="K10" sqref="K10"/>
    </sheetView>
  </sheetViews>
  <sheetFormatPr defaultRowHeight="12.75"/>
  <cols>
    <col min="1" max="1" width="25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4.45" customHeight="1"/>
    <row r="5" spans="1:19" ht="14.45" customHeight="1">
      <c r="A5" s="70" t="s">
        <v>373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4.45" customHeight="1">
      <c r="A6" s="71" t="s">
        <v>52</v>
      </c>
      <c r="C6" s="71" t="s">
        <v>451</v>
      </c>
      <c r="D6" s="71"/>
      <c r="E6" s="71"/>
      <c r="F6" s="71"/>
      <c r="G6" s="71"/>
      <c r="I6" s="71" t="s">
        <v>370</v>
      </c>
      <c r="J6" s="71"/>
      <c r="K6" s="71"/>
      <c r="L6" s="71"/>
      <c r="M6" s="71"/>
      <c r="O6" s="71" t="s">
        <v>371</v>
      </c>
      <c r="P6" s="71"/>
      <c r="Q6" s="71"/>
      <c r="R6" s="71"/>
      <c r="S6" s="71"/>
    </row>
    <row r="7" spans="1:19" ht="29.1" customHeight="1">
      <c r="A7" s="71"/>
      <c r="C7" s="19" t="s">
        <v>452</v>
      </c>
      <c r="D7" s="3"/>
      <c r="E7" s="19" t="s">
        <v>453</v>
      </c>
      <c r="F7" s="3"/>
      <c r="G7" s="19" t="s">
        <v>454</v>
      </c>
      <c r="I7" s="19" t="s">
        <v>455</v>
      </c>
      <c r="J7" s="3"/>
      <c r="K7" s="19" t="s">
        <v>456</v>
      </c>
      <c r="L7" s="3"/>
      <c r="M7" s="19" t="s">
        <v>457</v>
      </c>
      <c r="O7" s="19" t="s">
        <v>455</v>
      </c>
      <c r="P7" s="3"/>
      <c r="Q7" s="19" t="s">
        <v>456</v>
      </c>
      <c r="R7" s="3"/>
      <c r="S7" s="19" t="s">
        <v>457</v>
      </c>
    </row>
    <row r="8" spans="1:19" ht="21.75" customHeight="1">
      <c r="A8" s="5" t="s">
        <v>37</v>
      </c>
      <c r="C8" s="5" t="s">
        <v>108</v>
      </c>
      <c r="E8" s="6">
        <v>129485485</v>
      </c>
      <c r="G8" s="6">
        <v>1170</v>
      </c>
      <c r="I8" s="6">
        <v>0</v>
      </c>
      <c r="K8" s="6">
        <v>0</v>
      </c>
      <c r="M8" s="6">
        <v>0</v>
      </c>
      <c r="O8" s="6">
        <v>151498017450</v>
      </c>
      <c r="Q8" s="6">
        <v>0</v>
      </c>
      <c r="S8" s="6">
        <v>151498017450</v>
      </c>
    </row>
    <row r="9" spans="1:19" ht="21.75" customHeight="1">
      <c r="A9" s="8" t="s">
        <v>39</v>
      </c>
      <c r="C9" s="8" t="s">
        <v>458</v>
      </c>
      <c r="E9" s="9">
        <v>22795609</v>
      </c>
      <c r="G9" s="9">
        <v>5000</v>
      </c>
      <c r="I9" s="9">
        <v>0</v>
      </c>
      <c r="K9" s="9">
        <v>0</v>
      </c>
      <c r="M9" s="9">
        <v>0</v>
      </c>
      <c r="O9" s="9">
        <v>113978045000</v>
      </c>
      <c r="Q9" s="9">
        <v>3113324347</v>
      </c>
      <c r="S9" s="9">
        <v>110864720653</v>
      </c>
    </row>
    <row r="10" spans="1:19" ht="21.75" customHeight="1">
      <c r="A10" s="8" t="s">
        <v>29</v>
      </c>
      <c r="C10" s="8" t="s">
        <v>459</v>
      </c>
      <c r="E10" s="9">
        <v>15744076</v>
      </c>
      <c r="G10" s="9">
        <v>1350</v>
      </c>
      <c r="I10" s="9">
        <v>0</v>
      </c>
      <c r="K10" s="9">
        <v>0</v>
      </c>
      <c r="M10" s="9">
        <v>0</v>
      </c>
      <c r="O10" s="9">
        <v>21254502600</v>
      </c>
      <c r="Q10" s="9">
        <v>0</v>
      </c>
      <c r="S10" s="9">
        <v>21254502600</v>
      </c>
    </row>
    <row r="11" spans="1:19" ht="21.75" customHeight="1">
      <c r="A11" s="8" t="s">
        <v>46</v>
      </c>
      <c r="C11" s="8" t="s">
        <v>460</v>
      </c>
      <c r="E11" s="9">
        <v>62076232</v>
      </c>
      <c r="G11" s="9">
        <v>1800</v>
      </c>
      <c r="I11" s="9">
        <v>0</v>
      </c>
      <c r="K11" s="9">
        <v>0</v>
      </c>
      <c r="M11" s="9">
        <v>0</v>
      </c>
      <c r="O11" s="9">
        <v>111737217600</v>
      </c>
      <c r="Q11" s="9">
        <v>0</v>
      </c>
      <c r="S11" s="9">
        <v>111737217600</v>
      </c>
    </row>
    <row r="12" spans="1:19" ht="21.75" customHeight="1">
      <c r="A12" s="8" t="s">
        <v>40</v>
      </c>
      <c r="C12" s="8" t="s">
        <v>461</v>
      </c>
      <c r="E12" s="9">
        <v>27285632</v>
      </c>
      <c r="G12" s="9">
        <v>4500</v>
      </c>
      <c r="I12" s="9">
        <v>0</v>
      </c>
      <c r="K12" s="9">
        <v>0</v>
      </c>
      <c r="M12" s="9">
        <v>0</v>
      </c>
      <c r="O12" s="9">
        <v>122785344000</v>
      </c>
      <c r="Q12" s="9">
        <v>0</v>
      </c>
      <c r="S12" s="9">
        <v>122785344000</v>
      </c>
    </row>
    <row r="13" spans="1:19" ht="21.75" customHeight="1">
      <c r="A13" s="8" t="s">
        <v>28</v>
      </c>
      <c r="C13" s="8" t="s">
        <v>462</v>
      </c>
      <c r="E13" s="9">
        <v>1032143</v>
      </c>
      <c r="G13" s="9">
        <v>52</v>
      </c>
      <c r="I13" s="9">
        <v>0</v>
      </c>
      <c r="K13" s="9">
        <v>0</v>
      </c>
      <c r="M13" s="9">
        <v>0</v>
      </c>
      <c r="O13" s="9">
        <v>53671436</v>
      </c>
      <c r="Q13" s="9">
        <v>0</v>
      </c>
      <c r="S13" s="9">
        <v>53671436</v>
      </c>
    </row>
    <row r="14" spans="1:19" ht="21.75" customHeight="1">
      <c r="A14" s="8" t="s">
        <v>42</v>
      </c>
      <c r="C14" s="8" t="s">
        <v>463</v>
      </c>
      <c r="E14" s="9">
        <v>334989322</v>
      </c>
      <c r="G14" s="9">
        <v>260</v>
      </c>
      <c r="I14" s="9">
        <v>0</v>
      </c>
      <c r="K14" s="9">
        <v>0</v>
      </c>
      <c r="M14" s="9">
        <v>0</v>
      </c>
      <c r="O14" s="9">
        <v>87097223720</v>
      </c>
      <c r="Q14" s="9">
        <v>4685074251</v>
      </c>
      <c r="S14" s="9">
        <v>82412149469</v>
      </c>
    </row>
    <row r="15" spans="1:19" ht="21.75" customHeight="1">
      <c r="A15" s="8" t="s">
        <v>22</v>
      </c>
      <c r="C15" s="8" t="s">
        <v>464</v>
      </c>
      <c r="E15" s="9">
        <v>152765618</v>
      </c>
      <c r="G15" s="9">
        <v>560</v>
      </c>
      <c r="I15" s="9">
        <v>0</v>
      </c>
      <c r="K15" s="9">
        <v>0</v>
      </c>
      <c r="M15" s="9">
        <v>0</v>
      </c>
      <c r="O15" s="9">
        <v>85548746080</v>
      </c>
      <c r="Q15" s="9">
        <v>0</v>
      </c>
      <c r="S15" s="9">
        <v>85548746080</v>
      </c>
    </row>
    <row r="16" spans="1:19" ht="21.75" customHeight="1">
      <c r="A16" s="8" t="s">
        <v>30</v>
      </c>
      <c r="C16" s="8" t="s">
        <v>108</v>
      </c>
      <c r="E16" s="9">
        <v>218383797</v>
      </c>
      <c r="G16" s="9">
        <v>80</v>
      </c>
      <c r="I16" s="9">
        <v>0</v>
      </c>
      <c r="K16" s="9">
        <v>0</v>
      </c>
      <c r="M16" s="9">
        <v>0</v>
      </c>
      <c r="O16" s="9">
        <v>17470703760</v>
      </c>
      <c r="Q16" s="9">
        <v>0</v>
      </c>
      <c r="S16" s="9">
        <v>17470703760</v>
      </c>
    </row>
    <row r="17" spans="1:19" ht="21.75" customHeight="1">
      <c r="A17" s="11" t="s">
        <v>44</v>
      </c>
      <c r="C17" s="38" t="s">
        <v>465</v>
      </c>
      <c r="E17" s="31">
        <v>119060124</v>
      </c>
      <c r="G17" s="31">
        <v>420</v>
      </c>
      <c r="I17" s="13">
        <v>0</v>
      </c>
      <c r="K17" s="13">
        <v>0</v>
      </c>
      <c r="M17" s="13">
        <v>0</v>
      </c>
      <c r="O17" s="13">
        <v>50005252080</v>
      </c>
      <c r="Q17" s="13">
        <v>0</v>
      </c>
      <c r="S17" s="13">
        <v>50005252080</v>
      </c>
    </row>
    <row r="18" spans="1:19" ht="21.75" customHeight="1">
      <c r="A18" s="15" t="s">
        <v>50</v>
      </c>
      <c r="C18" s="31"/>
      <c r="D18" s="37"/>
      <c r="E18" s="31"/>
      <c r="F18" s="37"/>
      <c r="G18" s="31"/>
      <c r="I18" s="16">
        <v>0</v>
      </c>
      <c r="K18" s="16">
        <v>0</v>
      </c>
      <c r="M18" s="16">
        <v>0</v>
      </c>
      <c r="O18" s="16">
        <v>761428723726</v>
      </c>
      <c r="Q18" s="16">
        <v>7798398598</v>
      </c>
      <c r="S18" s="16">
        <v>753630325128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4.45" customHeight="1"/>
    <row r="5" spans="1:11" ht="14.45" customHeight="1">
      <c r="A5" s="70" t="s">
        <v>391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4.45" customHeight="1">
      <c r="I6" s="2" t="s">
        <v>370</v>
      </c>
      <c r="K6" s="2" t="s">
        <v>371</v>
      </c>
    </row>
    <row r="7" spans="1:11" ht="29.1" customHeight="1">
      <c r="A7" s="2" t="s">
        <v>466</v>
      </c>
      <c r="C7" s="18" t="s">
        <v>467</v>
      </c>
      <c r="E7" s="18" t="s">
        <v>468</v>
      </c>
      <c r="G7" s="18" t="s">
        <v>469</v>
      </c>
      <c r="I7" s="19" t="s">
        <v>470</v>
      </c>
      <c r="K7" s="19" t="s">
        <v>470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1"/>
  <sheetViews>
    <sheetView rightToLeft="1" workbookViewId="0">
      <selection activeCell="A5" sqref="A5:T5"/>
    </sheetView>
  </sheetViews>
  <sheetFormatPr defaultRowHeight="12.75"/>
  <cols>
    <col min="1" max="1" width="47.85546875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7.7109375" bestFit="1" customWidth="1"/>
    <col min="11" max="11" width="1.28515625" customWidth="1"/>
    <col min="12" max="12" width="10.7109375" bestFit="1" customWidth="1"/>
    <col min="13" max="13" width="1.28515625" customWidth="1"/>
    <col min="14" max="14" width="17.7109375" bestFit="1" customWidth="1"/>
    <col min="15" max="15" width="1.28515625" customWidth="1"/>
    <col min="16" max="16" width="19" bestFit="1" customWidth="1"/>
    <col min="17" max="17" width="1.28515625" customWidth="1"/>
    <col min="18" max="18" width="10.7109375" bestFit="1" customWidth="1"/>
    <col min="19" max="19" width="1.28515625" customWidth="1"/>
    <col min="20" max="20" width="19" bestFit="1" customWidth="1"/>
    <col min="21" max="21" width="0.28515625" customWidth="1"/>
  </cols>
  <sheetData>
    <row r="1" spans="1:20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4.45" customHeight="1"/>
    <row r="5" spans="1:20" ht="14.45" customHeight="1">
      <c r="A5" s="70" t="s">
        <v>471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14.45" customHeight="1">
      <c r="A6" s="71" t="s">
        <v>354</v>
      </c>
      <c r="J6" s="71" t="s">
        <v>370</v>
      </c>
      <c r="K6" s="71"/>
      <c r="L6" s="71"/>
      <c r="M6" s="71"/>
      <c r="N6" s="71"/>
      <c r="P6" s="71" t="s">
        <v>371</v>
      </c>
      <c r="Q6" s="71"/>
      <c r="R6" s="71"/>
      <c r="S6" s="71"/>
      <c r="T6" s="71"/>
    </row>
    <row r="7" spans="1:20" ht="29.1" customHeight="1">
      <c r="A7" s="71"/>
      <c r="C7" s="18" t="s">
        <v>472</v>
      </c>
      <c r="E7" s="82" t="s">
        <v>98</v>
      </c>
      <c r="F7" s="82"/>
      <c r="H7" s="18" t="s">
        <v>473</v>
      </c>
      <c r="J7" s="19" t="s">
        <v>474</v>
      </c>
      <c r="K7" s="3"/>
      <c r="L7" s="19" t="s">
        <v>456</v>
      </c>
      <c r="M7" s="3"/>
      <c r="N7" s="19" t="s">
        <v>475</v>
      </c>
      <c r="P7" s="19" t="s">
        <v>474</v>
      </c>
      <c r="Q7" s="3"/>
      <c r="R7" s="19" t="s">
        <v>456</v>
      </c>
      <c r="S7" s="3"/>
      <c r="T7" s="19" t="s">
        <v>475</v>
      </c>
    </row>
    <row r="8" spans="1:20" ht="21.75" customHeight="1">
      <c r="A8" s="5" t="s">
        <v>307</v>
      </c>
      <c r="C8" s="3"/>
      <c r="E8" s="5" t="s">
        <v>309</v>
      </c>
      <c r="F8" s="3"/>
      <c r="H8" s="20">
        <v>20.5</v>
      </c>
      <c r="J8" s="6">
        <v>400814442820</v>
      </c>
      <c r="L8" s="6">
        <v>0</v>
      </c>
      <c r="N8" s="6">
        <v>400814442820</v>
      </c>
      <c r="P8" s="6">
        <v>3604037590843</v>
      </c>
      <c r="R8" s="6">
        <v>0</v>
      </c>
      <c r="T8" s="6">
        <v>3604037590843</v>
      </c>
    </row>
    <row r="9" spans="1:20" ht="21.75" customHeight="1">
      <c r="A9" s="38" t="s">
        <v>286</v>
      </c>
      <c r="C9" s="37"/>
      <c r="E9" s="38" t="s">
        <v>288</v>
      </c>
      <c r="F9" s="37"/>
      <c r="H9" s="36">
        <v>23</v>
      </c>
      <c r="J9" s="31">
        <v>465993355742</v>
      </c>
      <c r="L9" s="31">
        <v>0</v>
      </c>
      <c r="N9" s="31">
        <v>465993355742</v>
      </c>
      <c r="P9" s="31">
        <v>3275490494388</v>
      </c>
      <c r="R9" s="31">
        <v>0</v>
      </c>
      <c r="T9" s="31">
        <v>3275490494388</v>
      </c>
    </row>
    <row r="10" spans="1:20" ht="21.75" customHeight="1">
      <c r="A10" s="8" t="s">
        <v>277</v>
      </c>
      <c r="E10" s="8" t="s">
        <v>279</v>
      </c>
      <c r="H10" s="21">
        <v>23</v>
      </c>
      <c r="J10" s="9">
        <v>352688996734</v>
      </c>
      <c r="L10" s="9">
        <v>0</v>
      </c>
      <c r="N10" s="9">
        <v>352688996734</v>
      </c>
      <c r="P10" s="9">
        <v>2368340894523</v>
      </c>
      <c r="R10" s="9">
        <v>0</v>
      </c>
      <c r="T10" s="9">
        <v>2368340894523</v>
      </c>
    </row>
    <row r="11" spans="1:20" ht="21.75" customHeight="1">
      <c r="A11" s="8" t="s">
        <v>195</v>
      </c>
      <c r="E11" s="8" t="s">
        <v>197</v>
      </c>
      <c r="H11" s="21">
        <v>23</v>
      </c>
      <c r="J11" s="9">
        <v>283573679093</v>
      </c>
      <c r="L11" s="9">
        <v>0</v>
      </c>
      <c r="N11" s="9">
        <v>283573679093</v>
      </c>
      <c r="P11" s="9">
        <v>1898338534944</v>
      </c>
      <c r="R11" s="9">
        <v>0</v>
      </c>
      <c r="T11" s="9">
        <v>1898338534944</v>
      </c>
    </row>
    <row r="12" spans="1:20" ht="21.75" customHeight="1">
      <c r="A12" s="8" t="s">
        <v>405</v>
      </c>
      <c r="E12" s="8" t="s">
        <v>485</v>
      </c>
      <c r="H12" s="21">
        <v>18</v>
      </c>
      <c r="J12" s="9">
        <v>0</v>
      </c>
      <c r="L12" s="9">
        <v>0</v>
      </c>
      <c r="N12" s="9">
        <v>0</v>
      </c>
      <c r="P12" s="9">
        <v>1791556599691</v>
      </c>
      <c r="R12" s="9">
        <v>0</v>
      </c>
      <c r="T12" s="9">
        <v>1791556599691</v>
      </c>
    </row>
    <row r="13" spans="1:20" ht="21.75" customHeight="1">
      <c r="A13" s="8" t="s">
        <v>174</v>
      </c>
      <c r="E13" s="8" t="s">
        <v>176</v>
      </c>
      <c r="H13" s="21">
        <v>23</v>
      </c>
      <c r="J13" s="9">
        <v>217452117060</v>
      </c>
      <c r="L13" s="9">
        <v>0</v>
      </c>
      <c r="N13" s="9">
        <v>217452117060</v>
      </c>
      <c r="P13" s="9">
        <v>1488777608153</v>
      </c>
      <c r="R13" s="9">
        <v>0</v>
      </c>
      <c r="T13" s="9">
        <v>1488777608153</v>
      </c>
    </row>
    <row r="14" spans="1:20" ht="21.75" customHeight="1">
      <c r="A14" s="8" t="s">
        <v>186</v>
      </c>
      <c r="E14" s="8" t="s">
        <v>188</v>
      </c>
      <c r="H14" s="21">
        <v>18</v>
      </c>
      <c r="J14" s="9">
        <v>145524778625</v>
      </c>
      <c r="L14" s="9">
        <v>0</v>
      </c>
      <c r="N14" s="9">
        <v>145524778625</v>
      </c>
      <c r="P14" s="9">
        <v>1438016324756</v>
      </c>
      <c r="R14" s="9">
        <v>0</v>
      </c>
      <c r="T14" s="9">
        <v>1438016324756</v>
      </c>
    </row>
    <row r="15" spans="1:20" ht="21.75" customHeight="1">
      <c r="A15" s="8" t="s">
        <v>128</v>
      </c>
      <c r="E15" s="8" t="s">
        <v>130</v>
      </c>
      <c r="H15" s="21">
        <v>18</v>
      </c>
      <c r="J15" s="9">
        <v>152096561297</v>
      </c>
      <c r="L15" s="9">
        <v>0</v>
      </c>
      <c r="N15" s="9">
        <v>152096561297</v>
      </c>
      <c r="P15" s="9">
        <v>1384091612408</v>
      </c>
      <c r="R15" s="9">
        <v>0</v>
      </c>
      <c r="T15" s="9">
        <v>1384091612408</v>
      </c>
    </row>
    <row r="16" spans="1:20" ht="21.75" customHeight="1">
      <c r="A16" s="8" t="s">
        <v>183</v>
      </c>
      <c r="E16" s="8" t="s">
        <v>185</v>
      </c>
      <c r="H16" s="21">
        <v>18.5</v>
      </c>
      <c r="J16" s="9">
        <v>215421125384</v>
      </c>
      <c r="L16" s="9">
        <v>0</v>
      </c>
      <c r="N16" s="9">
        <v>215421125384</v>
      </c>
      <c r="P16" s="9">
        <v>1325912979464</v>
      </c>
      <c r="R16" s="9">
        <v>0</v>
      </c>
      <c r="T16" s="9">
        <v>1325912979464</v>
      </c>
    </row>
    <row r="17" spans="1:20" ht="21.75" customHeight="1">
      <c r="A17" s="8" t="s">
        <v>310</v>
      </c>
      <c r="E17" s="8" t="s">
        <v>306</v>
      </c>
      <c r="H17" s="21">
        <v>18</v>
      </c>
      <c r="J17" s="9">
        <v>149809178124</v>
      </c>
      <c r="L17" s="9">
        <v>0</v>
      </c>
      <c r="N17" s="9">
        <v>149809178124</v>
      </c>
      <c r="P17" s="9">
        <v>1104151328643</v>
      </c>
      <c r="R17" s="9">
        <v>0</v>
      </c>
      <c r="T17" s="9">
        <v>1104151328643</v>
      </c>
    </row>
    <row r="18" spans="1:20" ht="21.75" customHeight="1">
      <c r="A18" s="8" t="s">
        <v>116</v>
      </c>
      <c r="E18" s="8" t="s">
        <v>118</v>
      </c>
      <c r="H18" s="21">
        <v>18</v>
      </c>
      <c r="J18" s="9">
        <v>154235239024</v>
      </c>
      <c r="L18" s="9">
        <v>0</v>
      </c>
      <c r="N18" s="9">
        <v>154235239024</v>
      </c>
      <c r="P18" s="9">
        <v>893382417134</v>
      </c>
      <c r="R18" s="9">
        <v>0</v>
      </c>
      <c r="T18" s="9">
        <v>893382417134</v>
      </c>
    </row>
    <row r="19" spans="1:20" ht="21.75" customHeight="1">
      <c r="A19" s="8" t="s">
        <v>205</v>
      </c>
      <c r="E19" s="8" t="s">
        <v>207</v>
      </c>
      <c r="H19" s="21">
        <v>18</v>
      </c>
      <c r="J19" s="9">
        <v>83832597258</v>
      </c>
      <c r="L19" s="9">
        <v>0</v>
      </c>
      <c r="N19" s="9">
        <v>83832597258</v>
      </c>
      <c r="P19" s="9">
        <v>844474459039</v>
      </c>
      <c r="R19" s="9">
        <v>0</v>
      </c>
      <c r="T19" s="9">
        <v>844474459039</v>
      </c>
    </row>
    <row r="20" spans="1:20" ht="21.75" customHeight="1">
      <c r="A20" s="8" t="s">
        <v>304</v>
      </c>
      <c r="E20" s="8" t="s">
        <v>306</v>
      </c>
      <c r="H20" s="21">
        <v>18</v>
      </c>
      <c r="J20" s="9">
        <v>111168740838</v>
      </c>
      <c r="L20" s="9">
        <v>0</v>
      </c>
      <c r="N20" s="9">
        <v>111168740838</v>
      </c>
      <c r="P20" s="9">
        <v>816748908532</v>
      </c>
      <c r="R20" s="9">
        <v>0</v>
      </c>
      <c r="T20" s="9">
        <v>816748908532</v>
      </c>
    </row>
    <row r="21" spans="1:20" ht="21.75" customHeight="1">
      <c r="A21" s="8" t="s">
        <v>250</v>
      </c>
      <c r="E21" s="8" t="s">
        <v>252</v>
      </c>
      <c r="H21" s="21">
        <v>18</v>
      </c>
      <c r="J21" s="9">
        <v>149119836182</v>
      </c>
      <c r="L21" s="9">
        <v>0</v>
      </c>
      <c r="N21" s="9">
        <v>149119836182</v>
      </c>
      <c r="P21" s="9">
        <v>787137647463</v>
      </c>
      <c r="R21" s="9">
        <v>0</v>
      </c>
      <c r="T21" s="9">
        <v>787137647463</v>
      </c>
    </row>
    <row r="22" spans="1:20" ht="21.75" customHeight="1">
      <c r="A22" s="8" t="s">
        <v>180</v>
      </c>
      <c r="E22" s="8" t="s">
        <v>182</v>
      </c>
      <c r="H22" s="21">
        <v>21</v>
      </c>
      <c r="J22" s="9">
        <v>164164030262</v>
      </c>
      <c r="L22" s="9">
        <v>0</v>
      </c>
      <c r="N22" s="9">
        <v>164164030262</v>
      </c>
      <c r="P22" s="9">
        <v>767475782131</v>
      </c>
      <c r="R22" s="9">
        <v>0</v>
      </c>
      <c r="T22" s="9">
        <v>767475782131</v>
      </c>
    </row>
    <row r="23" spans="1:20" ht="21.75" customHeight="1">
      <c r="A23" s="8" t="s">
        <v>131</v>
      </c>
      <c r="E23" s="8" t="s">
        <v>133</v>
      </c>
      <c r="H23" s="21">
        <v>26</v>
      </c>
      <c r="J23" s="9">
        <v>146730661044</v>
      </c>
      <c r="L23" s="9">
        <v>0</v>
      </c>
      <c r="N23" s="9">
        <v>146730661044</v>
      </c>
      <c r="P23" s="9">
        <v>744248131688</v>
      </c>
      <c r="R23" s="9">
        <v>0</v>
      </c>
      <c r="T23" s="9">
        <v>744248131688</v>
      </c>
    </row>
    <row r="24" spans="1:20" ht="21.75" customHeight="1">
      <c r="A24" s="8" t="s">
        <v>295</v>
      </c>
      <c r="E24" s="8" t="s">
        <v>297</v>
      </c>
      <c r="H24" s="21">
        <v>18</v>
      </c>
      <c r="J24" s="9">
        <v>101446046483</v>
      </c>
      <c r="L24" s="9">
        <v>0</v>
      </c>
      <c r="N24" s="9">
        <v>101446046483</v>
      </c>
      <c r="P24" s="9">
        <v>709970665100</v>
      </c>
      <c r="R24" s="9">
        <v>0</v>
      </c>
      <c r="T24" s="9">
        <v>709970665100</v>
      </c>
    </row>
    <row r="25" spans="1:20" ht="21.75" customHeight="1">
      <c r="A25" s="8" t="s">
        <v>113</v>
      </c>
      <c r="E25" s="8" t="s">
        <v>115</v>
      </c>
      <c r="H25" s="21">
        <v>23</v>
      </c>
      <c r="J25" s="9">
        <v>391460642398</v>
      </c>
      <c r="L25" s="9">
        <v>0</v>
      </c>
      <c r="N25" s="9">
        <v>391460642398</v>
      </c>
      <c r="P25" s="9">
        <v>703263125139</v>
      </c>
      <c r="R25" s="9">
        <v>0</v>
      </c>
      <c r="T25" s="9">
        <v>703263125139</v>
      </c>
    </row>
    <row r="26" spans="1:20" ht="21.75" customHeight="1">
      <c r="A26" s="8" t="s">
        <v>253</v>
      </c>
      <c r="E26" s="8" t="s">
        <v>255</v>
      </c>
      <c r="H26" s="21">
        <v>20.5</v>
      </c>
      <c r="J26" s="9">
        <v>101777680558</v>
      </c>
      <c r="L26" s="9">
        <v>0</v>
      </c>
      <c r="N26" s="9">
        <v>101777680558</v>
      </c>
      <c r="P26" s="9">
        <v>702583584651</v>
      </c>
      <c r="R26" s="9">
        <v>0</v>
      </c>
      <c r="T26" s="9">
        <v>702583584651</v>
      </c>
    </row>
    <row r="27" spans="1:20" ht="21.75" customHeight="1">
      <c r="A27" s="8" t="s">
        <v>226</v>
      </c>
      <c r="E27" s="8" t="s">
        <v>228</v>
      </c>
      <c r="H27" s="21">
        <v>18</v>
      </c>
      <c r="J27" s="9">
        <v>142684272829</v>
      </c>
      <c r="L27" s="9">
        <v>0</v>
      </c>
      <c r="N27" s="9">
        <v>142684272829</v>
      </c>
      <c r="P27" s="9">
        <v>698484912216</v>
      </c>
      <c r="R27" s="9">
        <v>0</v>
      </c>
      <c r="T27" s="9">
        <v>698484912216</v>
      </c>
    </row>
    <row r="28" spans="1:20" ht="21.75" customHeight="1">
      <c r="A28" s="8" t="s">
        <v>417</v>
      </c>
      <c r="E28" s="8" t="s">
        <v>493</v>
      </c>
      <c r="H28" s="21">
        <v>18</v>
      </c>
      <c r="J28" s="9">
        <v>0</v>
      </c>
      <c r="L28" s="9">
        <v>0</v>
      </c>
      <c r="N28" s="9">
        <v>0</v>
      </c>
      <c r="P28" s="9">
        <v>679023210428</v>
      </c>
      <c r="R28" s="9">
        <v>0</v>
      </c>
      <c r="T28" s="9">
        <v>679023210428</v>
      </c>
    </row>
    <row r="29" spans="1:20" ht="21.75" customHeight="1">
      <c r="A29" s="8" t="s">
        <v>198</v>
      </c>
      <c r="E29" s="8" t="s">
        <v>200</v>
      </c>
      <c r="H29" s="21">
        <v>18</v>
      </c>
      <c r="J29" s="9">
        <v>149590743555</v>
      </c>
      <c r="L29" s="9">
        <v>0</v>
      </c>
      <c r="N29" s="9">
        <v>149590743555</v>
      </c>
      <c r="P29" s="9">
        <v>611260662720</v>
      </c>
      <c r="R29" s="9">
        <v>0</v>
      </c>
      <c r="T29" s="9">
        <v>611260662720</v>
      </c>
    </row>
    <row r="30" spans="1:20" ht="21.75" customHeight="1">
      <c r="A30" s="8" t="s">
        <v>260</v>
      </c>
      <c r="E30" s="8" t="s">
        <v>262</v>
      </c>
      <c r="H30" s="21">
        <v>20.5</v>
      </c>
      <c r="J30" s="9">
        <v>79465809872</v>
      </c>
      <c r="L30" s="9">
        <v>0</v>
      </c>
      <c r="N30" s="9">
        <v>79465809872</v>
      </c>
      <c r="P30" s="9">
        <v>583430243885</v>
      </c>
      <c r="R30" s="9">
        <v>0</v>
      </c>
      <c r="T30" s="9">
        <v>583430243885</v>
      </c>
    </row>
    <row r="31" spans="1:20" ht="21.75" customHeight="1">
      <c r="A31" s="8" t="s">
        <v>244</v>
      </c>
      <c r="E31" s="8" t="s">
        <v>246</v>
      </c>
      <c r="H31" s="21">
        <v>18</v>
      </c>
      <c r="J31" s="9">
        <v>95355314907</v>
      </c>
      <c r="L31" s="9">
        <v>0</v>
      </c>
      <c r="N31" s="9">
        <v>95355314907</v>
      </c>
      <c r="P31" s="9">
        <v>582947559768</v>
      </c>
      <c r="R31" s="9">
        <v>0</v>
      </c>
      <c r="T31" s="9">
        <v>582947559768</v>
      </c>
    </row>
    <row r="32" spans="1:20" ht="21.75" customHeight="1">
      <c r="A32" s="8" t="s">
        <v>274</v>
      </c>
      <c r="E32" s="8" t="s">
        <v>276</v>
      </c>
      <c r="H32" s="21">
        <v>20.5</v>
      </c>
      <c r="J32" s="9">
        <v>239607679418</v>
      </c>
      <c r="L32" s="9">
        <v>0</v>
      </c>
      <c r="N32" s="9">
        <v>239607679418</v>
      </c>
      <c r="P32" s="9">
        <v>558606303573</v>
      </c>
      <c r="R32" s="9">
        <v>0</v>
      </c>
      <c r="T32" s="9">
        <v>558606303573</v>
      </c>
    </row>
    <row r="33" spans="1:20" ht="21.75" customHeight="1">
      <c r="A33" s="8" t="s">
        <v>214</v>
      </c>
      <c r="E33" s="8" t="s">
        <v>216</v>
      </c>
      <c r="H33" s="21">
        <v>23</v>
      </c>
      <c r="J33" s="9">
        <v>147108473765</v>
      </c>
      <c r="L33" s="9">
        <v>0</v>
      </c>
      <c r="N33" s="9">
        <v>147108473765</v>
      </c>
      <c r="P33" s="9">
        <v>534814016189</v>
      </c>
      <c r="R33" s="9">
        <v>0</v>
      </c>
      <c r="T33" s="9">
        <v>534814016189</v>
      </c>
    </row>
    <row r="34" spans="1:20" ht="21.75" customHeight="1">
      <c r="A34" s="8" t="s">
        <v>229</v>
      </c>
      <c r="E34" s="8" t="s">
        <v>231</v>
      </c>
      <c r="H34" s="21">
        <v>18</v>
      </c>
      <c r="J34" s="9">
        <v>76365755304</v>
      </c>
      <c r="L34" s="9">
        <v>0</v>
      </c>
      <c r="N34" s="9">
        <v>76365755304</v>
      </c>
      <c r="P34" s="9">
        <v>518675768133</v>
      </c>
      <c r="R34" s="9">
        <v>0</v>
      </c>
      <c r="T34" s="9">
        <v>518675768133</v>
      </c>
    </row>
    <row r="35" spans="1:20" ht="21.75" customHeight="1">
      <c r="A35" s="38" t="s">
        <v>428</v>
      </c>
      <c r="C35" s="37"/>
      <c r="E35" s="38" t="s">
        <v>476</v>
      </c>
      <c r="F35" s="37"/>
      <c r="H35" s="36">
        <v>17</v>
      </c>
      <c r="J35" s="31">
        <v>0</v>
      </c>
      <c r="L35" s="31">
        <v>0</v>
      </c>
      <c r="N35" s="31">
        <v>0</v>
      </c>
      <c r="P35" s="31">
        <v>509575411313</v>
      </c>
      <c r="R35" s="31">
        <v>0</v>
      </c>
      <c r="T35" s="31">
        <v>509575411313</v>
      </c>
    </row>
    <row r="36" spans="1:20" ht="21.75" customHeight="1">
      <c r="A36" s="8" t="s">
        <v>177</v>
      </c>
      <c r="E36" s="8" t="s">
        <v>179</v>
      </c>
      <c r="H36" s="21">
        <v>23</v>
      </c>
      <c r="J36" s="9">
        <v>54096407562</v>
      </c>
      <c r="L36" s="9">
        <v>0</v>
      </c>
      <c r="N36" s="9">
        <v>54096407562</v>
      </c>
      <c r="P36" s="9">
        <v>504185521121</v>
      </c>
      <c r="R36" s="9">
        <v>0</v>
      </c>
      <c r="T36" s="9">
        <v>504185521121</v>
      </c>
    </row>
    <row r="37" spans="1:20" ht="21.75" customHeight="1">
      <c r="A37" s="8" t="s">
        <v>289</v>
      </c>
      <c r="E37" s="8" t="s">
        <v>291</v>
      </c>
      <c r="H37" s="21">
        <v>23</v>
      </c>
      <c r="J37" s="9">
        <v>133386035114</v>
      </c>
      <c r="L37" s="9">
        <v>0</v>
      </c>
      <c r="N37" s="9">
        <v>133386035114</v>
      </c>
      <c r="P37" s="9">
        <v>488953424678</v>
      </c>
      <c r="R37" s="9">
        <v>0</v>
      </c>
      <c r="T37" s="9">
        <v>488953424678</v>
      </c>
    </row>
    <row r="38" spans="1:20" ht="21.75" customHeight="1">
      <c r="A38" s="8" t="s">
        <v>280</v>
      </c>
      <c r="E38" s="8" t="s">
        <v>282</v>
      </c>
      <c r="H38" s="21">
        <v>23</v>
      </c>
      <c r="J38" s="9">
        <v>82214873855</v>
      </c>
      <c r="L38" s="9">
        <v>0</v>
      </c>
      <c r="N38" s="9">
        <v>82214873855</v>
      </c>
      <c r="P38" s="9">
        <v>472979130327</v>
      </c>
      <c r="R38" s="9">
        <v>0</v>
      </c>
      <c r="T38" s="9">
        <v>472979130327</v>
      </c>
    </row>
    <row r="39" spans="1:20" ht="21.75" customHeight="1">
      <c r="A39" s="8" t="s">
        <v>125</v>
      </c>
      <c r="E39" s="8" t="s">
        <v>127</v>
      </c>
      <c r="H39" s="21">
        <v>18</v>
      </c>
      <c r="J39" s="9">
        <v>65015545367</v>
      </c>
      <c r="L39" s="9">
        <v>0</v>
      </c>
      <c r="N39" s="9">
        <v>65015545367</v>
      </c>
      <c r="P39" s="9">
        <v>459977000903</v>
      </c>
      <c r="R39" s="9">
        <v>0</v>
      </c>
      <c r="T39" s="9">
        <v>459977000903</v>
      </c>
    </row>
    <row r="40" spans="1:20" ht="21.75" customHeight="1">
      <c r="A40" s="8" t="s">
        <v>432</v>
      </c>
      <c r="E40" s="8" t="s">
        <v>487</v>
      </c>
      <c r="H40" s="21">
        <v>18</v>
      </c>
      <c r="J40" s="9">
        <v>0</v>
      </c>
      <c r="L40" s="9">
        <v>0</v>
      </c>
      <c r="N40" s="9">
        <v>0</v>
      </c>
      <c r="P40" s="9">
        <v>457857429446</v>
      </c>
      <c r="R40" s="9">
        <v>0</v>
      </c>
      <c r="T40" s="9">
        <v>457857429446</v>
      </c>
    </row>
    <row r="41" spans="1:20" ht="21.75" customHeight="1">
      <c r="A41" s="8" t="s">
        <v>204</v>
      </c>
      <c r="E41" s="8" t="s">
        <v>182</v>
      </c>
      <c r="H41" s="21">
        <v>18</v>
      </c>
      <c r="J41" s="9">
        <v>56843762027</v>
      </c>
      <c r="L41" s="9">
        <v>0</v>
      </c>
      <c r="N41" s="9">
        <v>56843762027</v>
      </c>
      <c r="P41" s="9">
        <v>389735230912</v>
      </c>
      <c r="R41" s="9">
        <v>0</v>
      </c>
      <c r="T41" s="9">
        <v>389735230912</v>
      </c>
    </row>
    <row r="42" spans="1:20" ht="21.75" customHeight="1">
      <c r="A42" s="8" t="s">
        <v>192</v>
      </c>
      <c r="E42" s="8" t="s">
        <v>194</v>
      </c>
      <c r="H42" s="21">
        <v>18</v>
      </c>
      <c r="J42" s="9">
        <v>134412034620</v>
      </c>
      <c r="L42" s="9">
        <v>0</v>
      </c>
      <c r="N42" s="9">
        <v>134412034620</v>
      </c>
      <c r="P42" s="9">
        <v>388043462463</v>
      </c>
      <c r="R42" s="9">
        <v>0</v>
      </c>
      <c r="T42" s="9">
        <v>388043462463</v>
      </c>
    </row>
    <row r="43" spans="1:20" ht="21.75" customHeight="1">
      <c r="A43" s="8" t="s">
        <v>268</v>
      </c>
      <c r="E43" s="8" t="s">
        <v>270</v>
      </c>
      <c r="H43" s="21">
        <v>20.5</v>
      </c>
      <c r="J43" s="9">
        <v>52283350919</v>
      </c>
      <c r="L43" s="9">
        <v>0</v>
      </c>
      <c r="N43" s="9">
        <v>52283350919</v>
      </c>
      <c r="P43" s="9">
        <v>383596316011</v>
      </c>
      <c r="R43" s="9">
        <v>0</v>
      </c>
      <c r="T43" s="9">
        <v>383596316011</v>
      </c>
    </row>
    <row r="44" spans="1:20" ht="21.75" customHeight="1">
      <c r="A44" s="8" t="s">
        <v>119</v>
      </c>
      <c r="E44" s="8" t="s">
        <v>121</v>
      </c>
      <c r="H44" s="21">
        <v>18</v>
      </c>
      <c r="J44" s="9">
        <v>32031839897</v>
      </c>
      <c r="L44" s="9">
        <v>0</v>
      </c>
      <c r="N44" s="9">
        <v>32031839897</v>
      </c>
      <c r="P44" s="9">
        <v>337026009971</v>
      </c>
      <c r="R44" s="9">
        <v>0</v>
      </c>
      <c r="T44" s="9">
        <v>337026009971</v>
      </c>
    </row>
    <row r="45" spans="1:20" ht="21.75" customHeight="1">
      <c r="A45" s="8" t="s">
        <v>247</v>
      </c>
      <c r="E45" s="8" t="s">
        <v>249</v>
      </c>
      <c r="H45" s="21">
        <v>18</v>
      </c>
      <c r="J45" s="9">
        <v>48632444649</v>
      </c>
      <c r="L45" s="9">
        <v>0</v>
      </c>
      <c r="N45" s="9">
        <v>48632444649</v>
      </c>
      <c r="P45" s="9">
        <v>315119370642</v>
      </c>
      <c r="R45" s="9">
        <v>0</v>
      </c>
      <c r="T45" s="9">
        <v>315119370642</v>
      </c>
    </row>
    <row r="46" spans="1:20" ht="21.75" customHeight="1">
      <c r="A46" s="8" t="s">
        <v>189</v>
      </c>
      <c r="E46" s="8" t="s">
        <v>191</v>
      </c>
      <c r="H46" s="21">
        <v>18</v>
      </c>
      <c r="J46" s="9">
        <v>12094314846</v>
      </c>
      <c r="L46" s="9">
        <v>0</v>
      </c>
      <c r="N46" s="9">
        <v>12094314846</v>
      </c>
      <c r="P46" s="9">
        <v>306348164492</v>
      </c>
      <c r="R46" s="9">
        <v>0</v>
      </c>
      <c r="T46" s="9">
        <v>306348164492</v>
      </c>
    </row>
    <row r="47" spans="1:20" ht="21.75" customHeight="1">
      <c r="A47" s="8" t="s">
        <v>201</v>
      </c>
      <c r="E47" s="8" t="s">
        <v>203</v>
      </c>
      <c r="H47" s="21">
        <v>23</v>
      </c>
      <c r="J47" s="9">
        <v>128491612014</v>
      </c>
      <c r="L47" s="9">
        <v>0</v>
      </c>
      <c r="N47" s="9">
        <v>128491612014</v>
      </c>
      <c r="P47" s="9">
        <v>288059691080</v>
      </c>
      <c r="R47" s="9">
        <v>0</v>
      </c>
      <c r="T47" s="9">
        <v>288059691080</v>
      </c>
    </row>
    <row r="48" spans="1:20" ht="21.75" customHeight="1">
      <c r="A48" s="8" t="s">
        <v>220</v>
      </c>
      <c r="E48" s="8" t="s">
        <v>222</v>
      </c>
      <c r="H48" s="21">
        <v>23</v>
      </c>
      <c r="J48" s="9">
        <v>86210006315</v>
      </c>
      <c r="L48" s="9">
        <v>0</v>
      </c>
      <c r="N48" s="9">
        <v>86210006315</v>
      </c>
      <c r="P48" s="9">
        <v>284240307013</v>
      </c>
      <c r="R48" s="9">
        <v>0</v>
      </c>
      <c r="T48" s="9">
        <v>284240307013</v>
      </c>
    </row>
    <row r="49" spans="1:20" ht="21.75" customHeight="1">
      <c r="A49" s="8" t="s">
        <v>298</v>
      </c>
      <c r="E49" s="8" t="s">
        <v>300</v>
      </c>
      <c r="H49" s="21">
        <v>23</v>
      </c>
      <c r="J49" s="9">
        <v>30266785065</v>
      </c>
      <c r="L49" s="9">
        <v>0</v>
      </c>
      <c r="N49" s="9">
        <v>30266785065</v>
      </c>
      <c r="P49" s="9">
        <v>258079823182</v>
      </c>
      <c r="R49" s="9">
        <v>0</v>
      </c>
      <c r="T49" s="9">
        <v>258079823182</v>
      </c>
    </row>
    <row r="50" spans="1:20" ht="21.75" customHeight="1">
      <c r="A50" s="8" t="s">
        <v>426</v>
      </c>
      <c r="E50" s="8" t="s">
        <v>489</v>
      </c>
      <c r="H50" s="21">
        <v>18</v>
      </c>
      <c r="J50" s="9">
        <v>0</v>
      </c>
      <c r="L50" s="9">
        <v>0</v>
      </c>
      <c r="N50" s="9">
        <v>0</v>
      </c>
      <c r="P50" s="9">
        <v>225961820718</v>
      </c>
      <c r="R50" s="9">
        <v>0</v>
      </c>
      <c r="T50" s="9">
        <v>225961820718</v>
      </c>
    </row>
    <row r="51" spans="1:20" ht="21.75" customHeight="1">
      <c r="A51" s="8" t="s">
        <v>429</v>
      </c>
      <c r="E51" s="8" t="s">
        <v>486</v>
      </c>
      <c r="H51" s="21">
        <v>18</v>
      </c>
      <c r="J51" s="9">
        <v>0</v>
      </c>
      <c r="L51" s="9">
        <v>0</v>
      </c>
      <c r="N51" s="9">
        <v>0</v>
      </c>
      <c r="P51" s="9">
        <v>215940842969</v>
      </c>
      <c r="R51" s="9">
        <v>0</v>
      </c>
      <c r="T51" s="9">
        <v>215940842969</v>
      </c>
    </row>
    <row r="52" spans="1:20" ht="21.75" customHeight="1">
      <c r="A52" s="8" t="s">
        <v>256</v>
      </c>
      <c r="E52" s="8" t="s">
        <v>257</v>
      </c>
      <c r="H52" s="21">
        <v>20.5</v>
      </c>
      <c r="J52" s="9">
        <v>30242054824</v>
      </c>
      <c r="L52" s="9">
        <v>0</v>
      </c>
      <c r="N52" s="9">
        <v>30242054824</v>
      </c>
      <c r="P52" s="9">
        <v>210846478174</v>
      </c>
      <c r="R52" s="9">
        <v>0</v>
      </c>
      <c r="T52" s="9">
        <v>210846478174</v>
      </c>
    </row>
    <row r="53" spans="1:20" ht="21.75" customHeight="1">
      <c r="A53" s="8" t="s">
        <v>422</v>
      </c>
      <c r="E53" s="8" t="s">
        <v>491</v>
      </c>
      <c r="H53" s="21">
        <v>18</v>
      </c>
      <c r="J53" s="9">
        <v>38</v>
      </c>
      <c r="L53" s="9">
        <v>0</v>
      </c>
      <c r="N53" s="9">
        <v>38</v>
      </c>
      <c r="P53" s="9">
        <v>209453043684</v>
      </c>
      <c r="R53" s="9">
        <v>0</v>
      </c>
      <c r="T53" s="9">
        <v>209453043684</v>
      </c>
    </row>
    <row r="54" spans="1:20" ht="21.75" customHeight="1">
      <c r="A54" s="8" t="s">
        <v>211</v>
      </c>
      <c r="E54" s="8" t="s">
        <v>213</v>
      </c>
      <c r="H54" s="21">
        <v>18</v>
      </c>
      <c r="J54" s="9">
        <v>75811213428</v>
      </c>
      <c r="L54" s="9">
        <v>0</v>
      </c>
      <c r="N54" s="9">
        <v>75811213428</v>
      </c>
      <c r="P54" s="9">
        <v>208625555482</v>
      </c>
      <c r="R54" s="9">
        <v>0</v>
      </c>
      <c r="T54" s="9">
        <v>208625555482</v>
      </c>
    </row>
    <row r="55" spans="1:20" ht="21.75" customHeight="1">
      <c r="A55" s="8" t="s">
        <v>208</v>
      </c>
      <c r="E55" s="8" t="s">
        <v>210</v>
      </c>
      <c r="H55" s="21">
        <v>18</v>
      </c>
      <c r="J55" s="9">
        <v>50945541476</v>
      </c>
      <c r="L55" s="9">
        <v>0</v>
      </c>
      <c r="N55" s="9">
        <v>50945541476</v>
      </c>
      <c r="P55" s="9">
        <v>208526116688</v>
      </c>
      <c r="R55" s="9">
        <v>0</v>
      </c>
      <c r="T55" s="9">
        <v>208526116688</v>
      </c>
    </row>
    <row r="56" spans="1:20" ht="21.75" customHeight="1">
      <c r="A56" s="8" t="s">
        <v>283</v>
      </c>
      <c r="E56" s="8" t="s">
        <v>285</v>
      </c>
      <c r="H56" s="21">
        <v>23</v>
      </c>
      <c r="J56" s="9">
        <v>37120068825</v>
      </c>
      <c r="L56" s="9">
        <v>0</v>
      </c>
      <c r="N56" s="9">
        <v>37120068825</v>
      </c>
      <c r="P56" s="9">
        <v>204491991511</v>
      </c>
      <c r="R56" s="9">
        <v>0</v>
      </c>
      <c r="T56" s="9">
        <v>204491991511</v>
      </c>
    </row>
    <row r="57" spans="1:20" ht="21.75" customHeight="1">
      <c r="A57" s="8" t="s">
        <v>408</v>
      </c>
      <c r="E57" s="8" t="s">
        <v>484</v>
      </c>
      <c r="H57" s="21">
        <v>18</v>
      </c>
      <c r="J57" s="9">
        <v>0</v>
      </c>
      <c r="L57" s="9">
        <v>0</v>
      </c>
      <c r="N57" s="9">
        <v>0</v>
      </c>
      <c r="P57" s="9">
        <v>203508038704</v>
      </c>
      <c r="R57" s="9">
        <v>0</v>
      </c>
      <c r="T57" s="9">
        <v>203508038704</v>
      </c>
    </row>
    <row r="58" spans="1:20" ht="21.75" customHeight="1">
      <c r="A58" s="8" t="s">
        <v>415</v>
      </c>
      <c r="E58" s="8" t="s">
        <v>481</v>
      </c>
      <c r="H58" s="21">
        <v>18</v>
      </c>
      <c r="J58" s="9">
        <v>0</v>
      </c>
      <c r="L58" s="9">
        <v>0</v>
      </c>
      <c r="N58" s="9">
        <v>0</v>
      </c>
      <c r="P58" s="9">
        <v>183057466949</v>
      </c>
      <c r="R58" s="9">
        <v>0</v>
      </c>
      <c r="T58" s="9">
        <v>183057466949</v>
      </c>
    </row>
    <row r="59" spans="1:20" ht="21.75" customHeight="1">
      <c r="A59" s="38" t="s">
        <v>122</v>
      </c>
      <c r="C59" s="37"/>
      <c r="E59" s="38" t="s">
        <v>124</v>
      </c>
      <c r="H59" s="36">
        <v>18</v>
      </c>
      <c r="J59" s="31">
        <v>3369622412</v>
      </c>
      <c r="L59" s="31">
        <v>0</v>
      </c>
      <c r="N59" s="31">
        <v>3369622412</v>
      </c>
      <c r="P59" s="31">
        <v>177413426908</v>
      </c>
      <c r="R59" s="31">
        <v>0</v>
      </c>
      <c r="T59" s="31">
        <v>177413426908</v>
      </c>
    </row>
    <row r="60" spans="1:20" ht="21.75" customHeight="1">
      <c r="A60" s="8" t="s">
        <v>409</v>
      </c>
      <c r="E60" s="8" t="s">
        <v>483</v>
      </c>
      <c r="H60" s="21">
        <v>18</v>
      </c>
      <c r="J60" s="9">
        <v>0</v>
      </c>
      <c r="L60" s="9">
        <v>0</v>
      </c>
      <c r="N60" s="9">
        <v>0</v>
      </c>
      <c r="P60" s="9">
        <v>159999209654</v>
      </c>
      <c r="R60" s="9">
        <v>0</v>
      </c>
      <c r="T60" s="9">
        <v>159999209654</v>
      </c>
    </row>
    <row r="61" spans="1:20" ht="21.75" customHeight="1">
      <c r="A61" s="8" t="s">
        <v>425</v>
      </c>
      <c r="E61" s="8" t="s">
        <v>488</v>
      </c>
      <c r="H61" s="21">
        <v>18</v>
      </c>
      <c r="J61" s="9">
        <v>0</v>
      </c>
      <c r="L61" s="9">
        <v>0</v>
      </c>
      <c r="N61" s="9">
        <v>0</v>
      </c>
      <c r="P61" s="9">
        <v>147415721214</v>
      </c>
      <c r="R61" s="9">
        <v>0</v>
      </c>
      <c r="T61" s="9">
        <v>147415721214</v>
      </c>
    </row>
    <row r="62" spans="1:20" ht="21.75" customHeight="1">
      <c r="A62" s="8" t="s">
        <v>427</v>
      </c>
      <c r="E62" s="8" t="s">
        <v>488</v>
      </c>
      <c r="H62" s="21">
        <v>18</v>
      </c>
      <c r="J62" s="9">
        <v>9</v>
      </c>
      <c r="L62" s="9">
        <v>0</v>
      </c>
      <c r="N62" s="9">
        <v>9</v>
      </c>
      <c r="P62" s="9">
        <v>129108342058</v>
      </c>
      <c r="R62" s="9">
        <v>0</v>
      </c>
      <c r="T62" s="9">
        <v>129108342058</v>
      </c>
    </row>
    <row r="63" spans="1:20" ht="21.75" customHeight="1">
      <c r="A63" s="8" t="s">
        <v>404</v>
      </c>
      <c r="E63" s="8" t="s">
        <v>477</v>
      </c>
      <c r="H63" s="21">
        <v>23</v>
      </c>
      <c r="J63" s="9">
        <v>0</v>
      </c>
      <c r="L63" s="9">
        <v>0</v>
      </c>
      <c r="N63" s="9">
        <v>0</v>
      </c>
      <c r="P63" s="9">
        <v>116222290549</v>
      </c>
      <c r="R63" s="9">
        <v>0</v>
      </c>
      <c r="T63" s="9">
        <v>116222290549</v>
      </c>
    </row>
    <row r="64" spans="1:20" ht="21.75" customHeight="1">
      <c r="A64" s="8" t="s">
        <v>311</v>
      </c>
      <c r="E64" s="8" t="s">
        <v>312</v>
      </c>
      <c r="H64" s="21">
        <v>20.5</v>
      </c>
      <c r="J64" s="9">
        <v>112840191210</v>
      </c>
      <c r="L64" s="9">
        <v>0</v>
      </c>
      <c r="N64" s="9">
        <v>112840191210</v>
      </c>
      <c r="P64" s="9">
        <v>112840191210</v>
      </c>
      <c r="R64" s="9">
        <v>0</v>
      </c>
      <c r="T64" s="9">
        <v>112840191210</v>
      </c>
    </row>
    <row r="65" spans="1:20" ht="21.75" customHeight="1">
      <c r="A65" s="8" t="s">
        <v>413</v>
      </c>
      <c r="E65" s="8" t="s">
        <v>191</v>
      </c>
      <c r="H65" s="21">
        <v>18</v>
      </c>
      <c r="J65" s="9">
        <v>14618883951</v>
      </c>
      <c r="L65" s="9">
        <v>0</v>
      </c>
      <c r="N65" s="9">
        <v>14618883951</v>
      </c>
      <c r="P65" s="9">
        <v>109546318572</v>
      </c>
      <c r="R65" s="9">
        <v>0</v>
      </c>
      <c r="T65" s="9">
        <v>109546318572</v>
      </c>
    </row>
    <row r="66" spans="1:20" ht="21.75" customHeight="1">
      <c r="A66" s="8" t="s">
        <v>241</v>
      </c>
      <c r="E66" s="8" t="s">
        <v>243</v>
      </c>
      <c r="H66" s="21">
        <v>23</v>
      </c>
      <c r="J66" s="9">
        <v>91004294798</v>
      </c>
      <c r="L66" s="9">
        <v>0</v>
      </c>
      <c r="N66" s="9">
        <v>91004294798</v>
      </c>
      <c r="P66" s="9">
        <v>105285757598</v>
      </c>
      <c r="R66" s="9">
        <v>0</v>
      </c>
      <c r="T66" s="9">
        <v>105285757598</v>
      </c>
    </row>
    <row r="67" spans="1:20" ht="21.75" customHeight="1">
      <c r="A67" s="8" t="s">
        <v>292</v>
      </c>
      <c r="E67" s="8" t="s">
        <v>294</v>
      </c>
      <c r="H67" s="21">
        <v>18</v>
      </c>
      <c r="J67" s="9">
        <v>11008730959</v>
      </c>
      <c r="L67" s="9">
        <v>0</v>
      </c>
      <c r="N67" s="9">
        <v>11008730959</v>
      </c>
      <c r="P67" s="9">
        <v>105207536807</v>
      </c>
      <c r="R67" s="9">
        <v>0</v>
      </c>
      <c r="T67" s="9">
        <v>105207536807</v>
      </c>
    </row>
    <row r="68" spans="1:20" ht="21.75" customHeight="1">
      <c r="A68" s="8" t="s">
        <v>171</v>
      </c>
      <c r="E68" s="8" t="s">
        <v>173</v>
      </c>
      <c r="H68" s="21">
        <v>23</v>
      </c>
      <c r="J68" s="9">
        <v>59637449910</v>
      </c>
      <c r="L68" s="9">
        <v>0</v>
      </c>
      <c r="N68" s="9">
        <v>59637449910</v>
      </c>
      <c r="P68" s="9">
        <v>92389093809</v>
      </c>
      <c r="R68" s="9">
        <v>0</v>
      </c>
      <c r="T68" s="9">
        <v>92389093809</v>
      </c>
    </row>
    <row r="69" spans="1:20" ht="21.75" customHeight="1">
      <c r="A69" s="8" t="s">
        <v>217</v>
      </c>
      <c r="E69" s="8" t="s">
        <v>219</v>
      </c>
      <c r="H69" s="21">
        <v>23</v>
      </c>
      <c r="J69" s="9">
        <v>35602555323</v>
      </c>
      <c r="L69" s="9">
        <v>0</v>
      </c>
      <c r="N69" s="9">
        <v>35602555323</v>
      </c>
      <c r="P69" s="9">
        <v>85782977191</v>
      </c>
      <c r="R69" s="9">
        <v>0</v>
      </c>
      <c r="T69" s="9">
        <v>85782977191</v>
      </c>
    </row>
    <row r="70" spans="1:20" ht="21.75" customHeight="1">
      <c r="A70" s="8" t="s">
        <v>235</v>
      </c>
      <c r="E70" s="8" t="s">
        <v>237</v>
      </c>
      <c r="H70" s="21">
        <v>23</v>
      </c>
      <c r="J70" s="9">
        <v>42331895318</v>
      </c>
      <c r="L70" s="9">
        <v>0</v>
      </c>
      <c r="N70" s="9">
        <v>42331895318</v>
      </c>
      <c r="P70" s="9">
        <v>73739309839</v>
      </c>
      <c r="R70" s="9">
        <v>0</v>
      </c>
      <c r="T70" s="9">
        <v>73739309839</v>
      </c>
    </row>
    <row r="71" spans="1:20" ht="21.75" customHeight="1">
      <c r="A71" s="8" t="s">
        <v>263</v>
      </c>
      <c r="E71" s="8" t="s">
        <v>265</v>
      </c>
      <c r="H71" s="21">
        <v>20.5</v>
      </c>
      <c r="J71" s="9">
        <v>9285147722</v>
      </c>
      <c r="L71" s="9">
        <v>0</v>
      </c>
      <c r="N71" s="9">
        <v>9285147722</v>
      </c>
      <c r="P71" s="9">
        <v>66452678699</v>
      </c>
      <c r="R71" s="9">
        <v>0</v>
      </c>
      <c r="T71" s="9">
        <v>66452678699</v>
      </c>
    </row>
    <row r="72" spans="1:20" ht="21.75" customHeight="1">
      <c r="A72" s="8" t="s">
        <v>238</v>
      </c>
      <c r="E72" s="8" t="s">
        <v>240</v>
      </c>
      <c r="H72" s="21">
        <v>23</v>
      </c>
      <c r="J72" s="9">
        <v>21811140101</v>
      </c>
      <c r="L72" s="9">
        <v>0</v>
      </c>
      <c r="N72" s="9">
        <v>21811140101</v>
      </c>
      <c r="P72" s="9">
        <v>47420124034</v>
      </c>
      <c r="R72" s="9">
        <v>0</v>
      </c>
      <c r="T72" s="9">
        <v>47420124034</v>
      </c>
    </row>
    <row r="73" spans="1:20" ht="21.75" customHeight="1">
      <c r="A73" s="8" t="s">
        <v>301</v>
      </c>
      <c r="E73" s="8" t="s">
        <v>303</v>
      </c>
      <c r="H73" s="21">
        <v>23</v>
      </c>
      <c r="J73" s="9">
        <v>19530658773</v>
      </c>
      <c r="L73" s="9">
        <v>0</v>
      </c>
      <c r="N73" s="9">
        <v>19530658773</v>
      </c>
      <c r="P73" s="9">
        <v>38881939891</v>
      </c>
      <c r="R73" s="9">
        <v>0</v>
      </c>
      <c r="T73" s="9">
        <v>38881939891</v>
      </c>
    </row>
    <row r="74" spans="1:20" ht="21.75" customHeight="1">
      <c r="A74" s="8" t="s">
        <v>411</v>
      </c>
      <c r="E74" s="8" t="s">
        <v>482</v>
      </c>
      <c r="H74" s="21">
        <v>18</v>
      </c>
      <c r="J74" s="9">
        <v>3830220688</v>
      </c>
      <c r="L74" s="9">
        <v>0</v>
      </c>
      <c r="N74" s="9">
        <v>3830220688</v>
      </c>
      <c r="P74" s="9">
        <v>35379501918</v>
      </c>
      <c r="R74" s="9">
        <v>0</v>
      </c>
      <c r="T74" s="9">
        <v>35379501918</v>
      </c>
    </row>
    <row r="75" spans="1:20" ht="21.75" customHeight="1">
      <c r="A75" s="8" t="s">
        <v>414</v>
      </c>
      <c r="E75" s="8" t="s">
        <v>480</v>
      </c>
      <c r="H75" s="21">
        <v>18</v>
      </c>
      <c r="J75" s="9">
        <v>3654277748</v>
      </c>
      <c r="L75" s="9">
        <v>0</v>
      </c>
      <c r="N75" s="9">
        <v>3654277748</v>
      </c>
      <c r="P75" s="9">
        <v>28677107194</v>
      </c>
      <c r="R75" s="9">
        <v>0</v>
      </c>
      <c r="T75" s="9">
        <v>28677107194</v>
      </c>
    </row>
    <row r="76" spans="1:20" ht="21.75" customHeight="1">
      <c r="A76" s="8" t="s">
        <v>433</v>
      </c>
      <c r="E76" s="8" t="s">
        <v>488</v>
      </c>
      <c r="H76" s="21">
        <v>18</v>
      </c>
      <c r="J76" s="9">
        <v>0</v>
      </c>
      <c r="L76" s="9">
        <v>0</v>
      </c>
      <c r="N76" s="9">
        <v>0</v>
      </c>
      <c r="P76" s="9">
        <v>25000000000</v>
      </c>
      <c r="R76" s="9">
        <v>0</v>
      </c>
      <c r="T76" s="9">
        <v>25000000000</v>
      </c>
    </row>
    <row r="77" spans="1:20" ht="21.75" customHeight="1">
      <c r="A77" s="8" t="s">
        <v>266</v>
      </c>
      <c r="E77" s="8" t="s">
        <v>267</v>
      </c>
      <c r="H77" s="21">
        <v>20.5</v>
      </c>
      <c r="J77" s="9">
        <v>3495240760</v>
      </c>
      <c r="L77" s="9">
        <v>0</v>
      </c>
      <c r="N77" s="9">
        <v>3495240760</v>
      </c>
      <c r="P77" s="9">
        <v>24333839098</v>
      </c>
      <c r="R77" s="9">
        <v>0</v>
      </c>
      <c r="T77" s="9">
        <v>24333839098</v>
      </c>
    </row>
    <row r="78" spans="1:20" ht="21.75" customHeight="1">
      <c r="A78" s="8" t="s">
        <v>223</v>
      </c>
      <c r="E78" s="8" t="s">
        <v>225</v>
      </c>
      <c r="H78" s="21">
        <v>23</v>
      </c>
      <c r="J78" s="9">
        <v>12795412998</v>
      </c>
      <c r="L78" s="9">
        <v>0</v>
      </c>
      <c r="N78" s="9">
        <v>12795412998</v>
      </c>
      <c r="P78" s="9">
        <v>21737713023</v>
      </c>
      <c r="R78" s="9">
        <v>0</v>
      </c>
      <c r="T78" s="9">
        <v>21737713023</v>
      </c>
    </row>
    <row r="79" spans="1:20" ht="21.75" customHeight="1">
      <c r="A79" s="8" t="s">
        <v>431</v>
      </c>
      <c r="E79" s="8" t="s">
        <v>480</v>
      </c>
      <c r="H79" s="21">
        <v>18</v>
      </c>
      <c r="J79" s="9">
        <v>0</v>
      </c>
      <c r="L79" s="9">
        <v>0</v>
      </c>
      <c r="N79" s="9">
        <v>0</v>
      </c>
      <c r="P79" s="9">
        <v>18954874765</v>
      </c>
      <c r="R79" s="9">
        <v>0</v>
      </c>
      <c r="T79" s="9">
        <v>18954874765</v>
      </c>
    </row>
    <row r="80" spans="1:20" ht="21.75" customHeight="1">
      <c r="A80" s="8" t="s">
        <v>316</v>
      </c>
      <c r="E80" s="8" t="s">
        <v>317</v>
      </c>
      <c r="H80" s="21">
        <v>23</v>
      </c>
      <c r="J80" s="9">
        <v>16440667809</v>
      </c>
      <c r="L80" s="9">
        <v>0</v>
      </c>
      <c r="N80" s="9">
        <v>16440667809</v>
      </c>
      <c r="P80" s="9">
        <v>16440667809</v>
      </c>
      <c r="R80" s="9">
        <v>0</v>
      </c>
      <c r="T80" s="9">
        <v>16440667809</v>
      </c>
    </row>
    <row r="81" spans="1:20" ht="21.75" customHeight="1">
      <c r="A81" s="8" t="s">
        <v>232</v>
      </c>
      <c r="E81" s="8" t="s">
        <v>234</v>
      </c>
      <c r="H81" s="21">
        <v>23</v>
      </c>
      <c r="J81" s="9">
        <v>11299098949</v>
      </c>
      <c r="L81" s="9">
        <v>0</v>
      </c>
      <c r="N81" s="9">
        <v>11299098949</v>
      </c>
      <c r="P81" s="9">
        <v>12072362077</v>
      </c>
      <c r="R81" s="9">
        <v>0</v>
      </c>
      <c r="T81" s="9">
        <v>12072362077</v>
      </c>
    </row>
    <row r="82" spans="1:20" ht="21.75" customHeight="1">
      <c r="A82" s="8" t="s">
        <v>416</v>
      </c>
      <c r="E82" s="8" t="s">
        <v>479</v>
      </c>
      <c r="H82" s="21">
        <v>20.5</v>
      </c>
      <c r="J82" s="9">
        <v>0</v>
      </c>
      <c r="L82" s="9">
        <v>0</v>
      </c>
      <c r="N82" s="9">
        <v>0</v>
      </c>
      <c r="P82" s="9">
        <v>2342213840</v>
      </c>
      <c r="R82" s="9">
        <v>0</v>
      </c>
      <c r="T82" s="9">
        <v>2342213840</v>
      </c>
    </row>
    <row r="83" spans="1:20" ht="21.75" customHeight="1">
      <c r="A83" s="8" t="s">
        <v>424</v>
      </c>
      <c r="E83" s="8" t="s">
        <v>490</v>
      </c>
      <c r="H83" s="21">
        <v>17</v>
      </c>
      <c r="J83" s="9">
        <v>0</v>
      </c>
      <c r="L83" s="9">
        <v>0</v>
      </c>
      <c r="N83" s="9">
        <v>0</v>
      </c>
      <c r="P83" s="9">
        <v>2249018363</v>
      </c>
      <c r="R83" s="9">
        <v>0</v>
      </c>
      <c r="T83" s="9">
        <v>2249018363</v>
      </c>
    </row>
    <row r="84" spans="1:20" ht="21.75" customHeight="1">
      <c r="A84" s="8" t="s">
        <v>418</v>
      </c>
      <c r="E84" s="8" t="s">
        <v>492</v>
      </c>
      <c r="H84" s="21">
        <v>18</v>
      </c>
      <c r="J84" s="9">
        <v>0</v>
      </c>
      <c r="L84" s="9">
        <v>0</v>
      </c>
      <c r="N84" s="9">
        <v>0</v>
      </c>
      <c r="P84" s="9">
        <v>1611127782</v>
      </c>
      <c r="R84" s="9">
        <v>0</v>
      </c>
      <c r="T84" s="9">
        <v>1611127782</v>
      </c>
    </row>
    <row r="85" spans="1:20" ht="21.75" customHeight="1">
      <c r="A85" s="8" t="s">
        <v>403</v>
      </c>
      <c r="E85" s="8" t="s">
        <v>478</v>
      </c>
      <c r="H85" s="21">
        <v>20.5</v>
      </c>
      <c r="J85" s="9">
        <v>0</v>
      </c>
      <c r="L85" s="9">
        <v>0</v>
      </c>
      <c r="N85" s="9">
        <v>0</v>
      </c>
      <c r="P85" s="9">
        <v>609468051</v>
      </c>
      <c r="R85" s="9">
        <v>0</v>
      </c>
      <c r="T85" s="9">
        <v>609468051</v>
      </c>
    </row>
    <row r="86" spans="1:20" ht="21.75" customHeight="1">
      <c r="A86" s="8" t="s">
        <v>271</v>
      </c>
      <c r="E86" s="8" t="s">
        <v>273</v>
      </c>
      <c r="H86" s="21">
        <v>20.5</v>
      </c>
      <c r="J86" s="9">
        <v>93342682</v>
      </c>
      <c r="L86" s="9">
        <v>0</v>
      </c>
      <c r="N86" s="9">
        <v>93342682</v>
      </c>
      <c r="P86" s="9">
        <v>376197871</v>
      </c>
      <c r="R86" s="9">
        <v>0</v>
      </c>
      <c r="T86" s="9">
        <v>376197871</v>
      </c>
    </row>
    <row r="87" spans="1:20" ht="21.75" customHeight="1">
      <c r="A87" s="8" t="s">
        <v>258</v>
      </c>
      <c r="E87" s="8" t="s">
        <v>259</v>
      </c>
      <c r="H87" s="21">
        <v>20.5</v>
      </c>
      <c r="J87" s="9">
        <v>84239706</v>
      </c>
      <c r="L87" s="9">
        <v>0</v>
      </c>
      <c r="N87" s="9">
        <v>84239706</v>
      </c>
      <c r="P87" s="9">
        <v>367180876</v>
      </c>
      <c r="R87" s="9">
        <v>0</v>
      </c>
      <c r="T87" s="9">
        <v>367180876</v>
      </c>
    </row>
    <row r="88" spans="1:20" ht="21.75" customHeight="1">
      <c r="A88" s="8" t="s">
        <v>410</v>
      </c>
      <c r="E88" s="8"/>
      <c r="H88" s="21">
        <v>0</v>
      </c>
      <c r="J88" s="9">
        <v>0</v>
      </c>
      <c r="L88" s="9">
        <v>0</v>
      </c>
      <c r="N88" s="9">
        <v>0</v>
      </c>
      <c r="P88" s="9">
        <v>193847030804</v>
      </c>
      <c r="R88" s="9">
        <v>0</v>
      </c>
      <c r="T88" s="9">
        <v>193847030804</v>
      </c>
    </row>
    <row r="89" spans="1:20" ht="21.75" customHeight="1">
      <c r="A89" s="8" t="s">
        <v>551</v>
      </c>
      <c r="E89" s="8"/>
      <c r="H89" s="21">
        <v>0</v>
      </c>
      <c r="J89" s="9">
        <v>5326457665</v>
      </c>
      <c r="L89" s="9">
        <v>0</v>
      </c>
      <c r="N89" s="9">
        <v>5326457665</v>
      </c>
      <c r="P89" s="9">
        <v>47793652356</v>
      </c>
      <c r="R89" s="9">
        <v>0</v>
      </c>
      <c r="T89" s="9">
        <v>47793652356</v>
      </c>
    </row>
    <row r="90" spans="1:20" ht="21.75" customHeight="1">
      <c r="A90" s="8" t="s">
        <v>407</v>
      </c>
      <c r="E90" s="8"/>
      <c r="H90" s="21">
        <v>0</v>
      </c>
      <c r="J90" s="9">
        <v>0</v>
      </c>
      <c r="L90" s="9">
        <v>0</v>
      </c>
      <c r="N90" s="9">
        <v>0</v>
      </c>
      <c r="P90" s="9">
        <v>483500730571</v>
      </c>
      <c r="R90" s="9">
        <v>0</v>
      </c>
      <c r="T90" s="9">
        <v>483500730571</v>
      </c>
    </row>
    <row r="91" spans="1:20" ht="21.75" customHeight="1">
      <c r="A91" s="8" t="s">
        <v>552</v>
      </c>
      <c r="E91" s="8"/>
      <c r="H91" s="21">
        <v>0</v>
      </c>
      <c r="J91" s="9">
        <v>0</v>
      </c>
      <c r="L91" s="9">
        <v>0</v>
      </c>
      <c r="N91" s="9">
        <v>0</v>
      </c>
      <c r="P91" s="9">
        <v>456000000000</v>
      </c>
      <c r="R91" s="9">
        <v>0</v>
      </c>
      <c r="T91" s="9">
        <v>456000000000</v>
      </c>
    </row>
    <row r="92" spans="1:20" ht="21.75" customHeight="1">
      <c r="A92" s="8" t="s">
        <v>107</v>
      </c>
      <c r="E92" s="8"/>
      <c r="H92" s="21">
        <v>0</v>
      </c>
      <c r="J92" s="9">
        <v>129058222818</v>
      </c>
      <c r="L92" s="9">
        <v>0</v>
      </c>
      <c r="N92" s="9">
        <v>129058222818</v>
      </c>
      <c r="P92" s="9">
        <v>224811097815</v>
      </c>
      <c r="R92" s="9">
        <v>0</v>
      </c>
      <c r="T92" s="9">
        <v>224811097815</v>
      </c>
    </row>
    <row r="93" spans="1:20" ht="21.75" customHeight="1">
      <c r="A93" s="8" t="s">
        <v>104</v>
      </c>
      <c r="E93" s="8"/>
      <c r="H93" s="21">
        <v>0</v>
      </c>
      <c r="J93" s="9">
        <v>74069220235</v>
      </c>
      <c r="L93" s="9">
        <v>0</v>
      </c>
      <c r="N93" s="9">
        <v>74069220235</v>
      </c>
      <c r="P93" s="9">
        <v>510872633475</v>
      </c>
      <c r="R93" s="9">
        <v>0</v>
      </c>
      <c r="T93" s="9">
        <v>510872633475</v>
      </c>
    </row>
    <row r="94" spans="1:20" ht="21.75" customHeight="1">
      <c r="A94" s="8" t="s">
        <v>550</v>
      </c>
      <c r="E94" s="8"/>
      <c r="H94" s="21">
        <v>0</v>
      </c>
      <c r="J94" s="9">
        <v>110054186116</v>
      </c>
      <c r="L94" s="9">
        <v>0</v>
      </c>
      <c r="N94" s="9">
        <v>110054186116</v>
      </c>
      <c r="P94" s="9">
        <v>440216744468</v>
      </c>
      <c r="R94" s="9">
        <v>0</v>
      </c>
      <c r="T94" s="9">
        <v>440216744468</v>
      </c>
    </row>
    <row r="95" spans="1:20" ht="21.75" customHeight="1">
      <c r="A95" s="8" t="s">
        <v>406</v>
      </c>
      <c r="E95" s="8"/>
      <c r="H95" s="21">
        <v>0</v>
      </c>
      <c r="J95" s="9">
        <v>0</v>
      </c>
      <c r="L95" s="9">
        <v>0</v>
      </c>
      <c r="N95" s="9">
        <v>0</v>
      </c>
      <c r="P95" s="9">
        <v>499125304435</v>
      </c>
      <c r="R95" s="9">
        <v>0</v>
      </c>
      <c r="T95" s="9">
        <v>499125304435</v>
      </c>
    </row>
    <row r="96" spans="1:20" ht="21.75" customHeight="1">
      <c r="A96" s="8" t="s">
        <v>110</v>
      </c>
      <c r="E96" s="8"/>
      <c r="H96" s="21">
        <v>0</v>
      </c>
      <c r="J96" s="9">
        <v>6197674422</v>
      </c>
      <c r="L96" s="9">
        <v>0</v>
      </c>
      <c r="N96" s="9">
        <v>6197674422</v>
      </c>
      <c r="P96" s="9">
        <v>6197674422</v>
      </c>
      <c r="R96" s="9">
        <v>0</v>
      </c>
      <c r="T96" s="9">
        <v>6197674422</v>
      </c>
    </row>
    <row r="97" spans="1:20" ht="21.75" customHeight="1">
      <c r="A97" s="8" t="s">
        <v>301</v>
      </c>
      <c r="E97" s="8"/>
      <c r="H97" s="21">
        <v>0</v>
      </c>
      <c r="J97" s="9">
        <v>9142197259</v>
      </c>
      <c r="L97" s="9">
        <v>0</v>
      </c>
      <c r="N97" s="9">
        <v>9142197259</v>
      </c>
      <c r="P97" s="9">
        <v>18870999423</v>
      </c>
      <c r="R97" s="9">
        <v>0</v>
      </c>
      <c r="T97" s="9">
        <v>18870999423</v>
      </c>
    </row>
    <row r="98" spans="1:20" ht="21.75" customHeight="1">
      <c r="A98" s="8" t="s">
        <v>549</v>
      </c>
      <c r="E98" s="8"/>
      <c r="H98" s="21">
        <v>0</v>
      </c>
      <c r="J98" s="9">
        <v>5666691972</v>
      </c>
      <c r="L98" s="9">
        <v>0</v>
      </c>
      <c r="N98" s="9">
        <v>5666691972</v>
      </c>
      <c r="P98" s="9">
        <v>5666691972</v>
      </c>
      <c r="R98" s="9">
        <v>0</v>
      </c>
      <c r="T98" s="9">
        <v>5666691972</v>
      </c>
    </row>
    <row r="99" spans="1:20" ht="21.75" customHeight="1">
      <c r="A99" s="15" t="s">
        <v>50</v>
      </c>
      <c r="C99" s="31"/>
      <c r="D99" s="37"/>
      <c r="E99" s="31"/>
      <c r="F99" s="37"/>
      <c r="G99" s="37"/>
      <c r="H99" s="31"/>
      <c r="J99" s="16">
        <f>SUM(J8:J98)</f>
        <v>6639833371730</v>
      </c>
      <c r="L99" s="16">
        <v>0</v>
      </c>
      <c r="N99" s="16">
        <v>6300318721243</v>
      </c>
      <c r="P99" s="16">
        <f>SUM(P8:P98)</f>
        <v>43774187764476</v>
      </c>
      <c r="R99" s="16">
        <f>SUM(R8:R98)</f>
        <v>0</v>
      </c>
      <c r="T99" s="16">
        <f>SUM(T8:T98)</f>
        <v>43774187764476</v>
      </c>
    </row>
    <row r="100" spans="1:20" ht="21.75" customHeight="1"/>
    <row r="101" spans="1:20">
      <c r="J101" s="34"/>
      <c r="T101" s="34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67"/>
  <sheetViews>
    <sheetView rightToLeft="1" workbookViewId="0">
      <selection activeCell="A6" sqref="A6:A7"/>
    </sheetView>
  </sheetViews>
  <sheetFormatPr defaultRowHeight="18"/>
  <cols>
    <col min="1" max="1" width="22.140625" customWidth="1"/>
    <col min="2" max="2" width="1.28515625" customWidth="1"/>
    <col min="3" max="3" width="19.7109375" customWidth="1"/>
    <col min="4" max="4" width="1.28515625" customWidth="1"/>
    <col min="5" max="5" width="27.7109375" style="96" bestFit="1" customWidth="1"/>
    <col min="6" max="6" width="1.28515625" style="65" customWidth="1"/>
    <col min="7" max="7" width="16.28515625" style="65" bestFit="1" customWidth="1"/>
    <col min="8" max="8" width="5.42578125" style="65" bestFit="1" customWidth="1"/>
    <col min="9" max="9" width="28" style="65" bestFit="1" customWidth="1"/>
    <col min="10" max="10" width="1.28515625" style="65" customWidth="1"/>
    <col min="11" max="11" width="27.5703125" style="65" bestFit="1" customWidth="1"/>
    <col min="12" max="12" width="1.28515625" style="65" customWidth="1"/>
    <col min="13" max="13" width="9" style="65" bestFit="1" customWidth="1"/>
    <col min="14" max="14" width="1.28515625" style="65" customWidth="1"/>
    <col min="15" max="15" width="25.140625" style="65" bestFit="1" customWidth="1"/>
    <col min="16" max="16" width="27.5703125" bestFit="1" customWidth="1"/>
  </cols>
  <sheetData>
    <row r="1" spans="1:16" ht="25.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6" ht="25.5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6" ht="25.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5" spans="1:16" ht="24">
      <c r="A5" s="106" t="s">
        <v>573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6" ht="18" customHeight="1">
      <c r="A6" s="104" t="s">
        <v>436</v>
      </c>
      <c r="B6" s="100"/>
      <c r="C6" s="104" t="s">
        <v>437</v>
      </c>
      <c r="D6" s="100"/>
      <c r="E6" s="102" t="s">
        <v>438</v>
      </c>
      <c r="G6" s="102" t="s">
        <v>65</v>
      </c>
      <c r="I6" s="102" t="s">
        <v>439</v>
      </c>
      <c r="K6" s="94" t="s">
        <v>434</v>
      </c>
      <c r="M6" s="102" t="s">
        <v>440</v>
      </c>
      <c r="O6" s="94" t="s">
        <v>435</v>
      </c>
    </row>
    <row r="7" spans="1:16">
      <c r="A7" s="105"/>
      <c r="B7" s="101"/>
      <c r="C7" s="105"/>
      <c r="D7" s="100"/>
      <c r="E7" s="103"/>
      <c r="G7" s="103"/>
      <c r="I7" s="103"/>
      <c r="K7" s="94"/>
      <c r="M7" s="103"/>
      <c r="O7" s="94"/>
    </row>
    <row r="8" spans="1:16">
      <c r="A8" s="99"/>
      <c r="B8" s="37"/>
      <c r="C8" s="99"/>
    </row>
    <row r="9" spans="1:16" s="88" customFormat="1" ht="27.75">
      <c r="A9" s="97" t="s">
        <v>572</v>
      </c>
      <c r="B9" s="86"/>
      <c r="C9" s="98" t="s">
        <v>441</v>
      </c>
      <c r="D9" s="86"/>
      <c r="E9" s="96" t="s">
        <v>552</v>
      </c>
      <c r="F9" s="65"/>
      <c r="G9" s="65">
        <v>7740800</v>
      </c>
      <c r="H9" s="65"/>
      <c r="I9" s="64">
        <f>1015144*G9</f>
        <v>7858026675200</v>
      </c>
      <c r="J9" s="65"/>
      <c r="K9" s="64">
        <v>456000000000</v>
      </c>
      <c r="L9" s="65"/>
      <c r="M9" s="65">
        <v>0</v>
      </c>
      <c r="N9" s="65"/>
      <c r="O9" s="95">
        <v>0.34599999999999997</v>
      </c>
      <c r="P9" s="87"/>
    </row>
    <row r="10" spans="1:16" s="88" customFormat="1" ht="27.75">
      <c r="A10" s="97"/>
      <c r="B10" s="86"/>
      <c r="C10" s="98"/>
      <c r="D10" s="86"/>
      <c r="E10" s="96" t="s">
        <v>110</v>
      </c>
      <c r="F10" s="65"/>
      <c r="G10" s="65">
        <v>114700</v>
      </c>
      <c r="H10" s="65"/>
      <c r="I10" s="64">
        <v>476046980200</v>
      </c>
      <c r="J10" s="65"/>
      <c r="K10" s="64">
        <v>6197674422</v>
      </c>
      <c r="L10" s="65"/>
      <c r="M10" s="65">
        <v>0</v>
      </c>
      <c r="N10" s="65"/>
      <c r="O10" s="95">
        <v>34.700000000000003</v>
      </c>
      <c r="P10" s="87"/>
    </row>
    <row r="11" spans="1:16" s="88" customFormat="1" ht="27.75">
      <c r="A11" s="97"/>
      <c r="B11" s="86"/>
      <c r="C11" s="98"/>
      <c r="D11" s="86"/>
      <c r="E11" s="96" t="s">
        <v>406</v>
      </c>
      <c r="F11" s="65"/>
      <c r="G11" s="65">
        <v>1371800</v>
      </c>
      <c r="H11" s="65"/>
      <c r="I11" s="64">
        <f>G11*2044689</f>
        <v>2804904370200</v>
      </c>
      <c r="J11" s="65"/>
      <c r="K11" s="64">
        <v>499125304435</v>
      </c>
      <c r="L11" s="65"/>
      <c r="M11" s="65">
        <v>0</v>
      </c>
      <c r="N11" s="65"/>
      <c r="O11" s="95">
        <v>0.20499999999999999</v>
      </c>
      <c r="P11" s="87"/>
    </row>
    <row r="12" spans="1:16" s="88" customFormat="1" ht="27.75">
      <c r="A12" s="97"/>
      <c r="B12" s="86"/>
      <c r="C12" s="98"/>
      <c r="D12" s="86"/>
      <c r="E12" s="96" t="s">
        <v>407</v>
      </c>
      <c r="F12" s="65"/>
      <c r="G12" s="65">
        <v>202287</v>
      </c>
      <c r="H12" s="65"/>
      <c r="I12" s="64">
        <f>1927396*G12</f>
        <v>389887154652</v>
      </c>
      <c r="J12" s="65"/>
      <c r="K12" s="64">
        <v>636269167877</v>
      </c>
      <c r="L12" s="65"/>
      <c r="M12" s="65">
        <v>0</v>
      </c>
      <c r="N12" s="65"/>
      <c r="O12" s="95">
        <v>0.26900000000000002</v>
      </c>
      <c r="P12" s="87"/>
    </row>
    <row r="13" spans="1:16" s="88" customFormat="1" ht="27.75">
      <c r="A13" s="97"/>
      <c r="B13" s="86"/>
      <c r="C13" s="98"/>
      <c r="D13" s="86"/>
      <c r="E13" s="96" t="s">
        <v>410</v>
      </c>
      <c r="F13" s="65"/>
      <c r="G13" s="65">
        <v>340524</v>
      </c>
      <c r="H13" s="65"/>
      <c r="I13" s="64">
        <f>2913328*G13</f>
        <v>992058103872</v>
      </c>
      <c r="J13" s="65"/>
      <c r="K13" s="64">
        <v>193847030804</v>
      </c>
      <c r="L13" s="65"/>
      <c r="M13" s="65">
        <v>0</v>
      </c>
      <c r="N13" s="65"/>
      <c r="O13" s="95">
        <v>0.25800000000000001</v>
      </c>
      <c r="P13" s="87"/>
    </row>
    <row r="14" spans="1:16" s="88" customFormat="1" ht="27.75">
      <c r="A14" s="97"/>
      <c r="B14" s="86"/>
      <c r="C14" s="98"/>
      <c r="D14" s="86"/>
      <c r="E14" s="96" t="s">
        <v>551</v>
      </c>
      <c r="F14" s="65"/>
      <c r="G14" s="65">
        <v>1696700</v>
      </c>
      <c r="H14" s="65"/>
      <c r="I14" s="64">
        <f>1192252*G14</f>
        <v>2022893968400</v>
      </c>
      <c r="J14" s="65"/>
      <c r="K14" s="64">
        <v>90260847047</v>
      </c>
      <c r="L14" s="65"/>
      <c r="M14" s="65">
        <v>0</v>
      </c>
      <c r="N14" s="65"/>
      <c r="O14" s="95">
        <v>0.32</v>
      </c>
      <c r="P14" s="87"/>
    </row>
    <row r="15" spans="1:16" s="88" customFormat="1" ht="27.75">
      <c r="A15" s="97"/>
      <c r="B15" s="86"/>
      <c r="C15" s="98"/>
      <c r="D15" s="86"/>
      <c r="E15" s="96" t="s">
        <v>104</v>
      </c>
      <c r="F15" s="65"/>
      <c r="G15" s="65">
        <v>6462000</v>
      </c>
      <c r="H15" s="65"/>
      <c r="I15" s="64">
        <v>9004982996829</v>
      </c>
      <c r="J15" s="65"/>
      <c r="K15" s="64">
        <v>947676046715</v>
      </c>
      <c r="L15" s="65"/>
      <c r="M15" s="65">
        <v>0</v>
      </c>
      <c r="N15" s="65"/>
      <c r="O15" s="95">
        <v>0.27239999999999998</v>
      </c>
      <c r="P15" s="87"/>
    </row>
    <row r="16" spans="1:16" s="88" customFormat="1" ht="27.75">
      <c r="A16" s="97"/>
      <c r="B16" s="86"/>
      <c r="C16" s="98"/>
      <c r="D16" s="86"/>
      <c r="E16" s="96" t="s">
        <v>550</v>
      </c>
      <c r="F16" s="65"/>
      <c r="G16" s="65">
        <v>3809800</v>
      </c>
      <c r="H16" s="65"/>
      <c r="I16" s="64">
        <v>14774656629600</v>
      </c>
      <c r="J16" s="65"/>
      <c r="K16" s="64">
        <v>770379302820</v>
      </c>
      <c r="L16" s="65"/>
      <c r="M16" s="65">
        <v>0</v>
      </c>
      <c r="N16" s="65"/>
      <c r="O16" s="95">
        <v>0.25</v>
      </c>
      <c r="P16" s="87"/>
    </row>
    <row r="17" spans="1:16" s="88" customFormat="1" ht="27.75">
      <c r="A17" s="97"/>
      <c r="B17" s="86"/>
      <c r="C17" s="98"/>
      <c r="D17" s="86"/>
      <c r="E17" s="96" t="s">
        <v>107</v>
      </c>
      <c r="F17" s="65"/>
      <c r="G17" s="65">
        <v>2292600</v>
      </c>
      <c r="H17" s="65"/>
      <c r="I17" s="64">
        <v>10399754041600</v>
      </c>
      <c r="J17" s="65"/>
      <c r="K17" s="64">
        <v>320563972812</v>
      </c>
      <c r="L17" s="65"/>
      <c r="M17" s="65">
        <v>0</v>
      </c>
      <c r="N17" s="65"/>
      <c r="O17" s="95">
        <v>0.22969999999999999</v>
      </c>
      <c r="P17" s="87"/>
    </row>
    <row r="18" spans="1:16" s="88" customFormat="1" ht="27.75">
      <c r="A18" s="97"/>
      <c r="B18" s="86"/>
      <c r="C18" s="98"/>
      <c r="D18" s="86"/>
      <c r="E18" s="96" t="s">
        <v>301</v>
      </c>
      <c r="F18" s="65"/>
      <c r="G18" s="65">
        <v>1000000</v>
      </c>
      <c r="H18" s="65"/>
      <c r="I18" s="64">
        <f t="shared" ref="I18:I50" si="0">G18*1000000</f>
        <v>1000000000000</v>
      </c>
      <c r="J18" s="65"/>
      <c r="K18" s="64">
        <v>28599801587</v>
      </c>
      <c r="L18" s="65"/>
      <c r="M18" s="65">
        <v>0.23</v>
      </c>
      <c r="N18" s="65"/>
      <c r="O18" s="95">
        <v>0.26369999999999999</v>
      </c>
      <c r="P18" s="87"/>
    </row>
    <row r="19" spans="1:16" s="88" customFormat="1" ht="27.75">
      <c r="A19" s="97"/>
      <c r="B19" s="86"/>
      <c r="C19" s="98"/>
      <c r="D19" s="86"/>
      <c r="E19" s="96" t="s">
        <v>122</v>
      </c>
      <c r="F19" s="65"/>
      <c r="G19" s="65">
        <v>1968495</v>
      </c>
      <c r="H19" s="65"/>
      <c r="I19" s="64">
        <f t="shared" si="0"/>
        <v>1968495000000</v>
      </c>
      <c r="J19" s="65"/>
      <c r="K19" s="64">
        <v>55739518977</v>
      </c>
      <c r="L19" s="65"/>
      <c r="M19" s="65">
        <v>0.18</v>
      </c>
      <c r="N19" s="65"/>
      <c r="O19" s="95">
        <v>0.22500000000000001</v>
      </c>
      <c r="P19" s="87"/>
    </row>
    <row r="20" spans="1:16" s="88" customFormat="1" ht="27.75">
      <c r="A20" s="97"/>
      <c r="B20" s="86"/>
      <c r="C20" s="98"/>
      <c r="D20" s="86"/>
      <c r="E20" s="96" t="s">
        <v>417</v>
      </c>
      <c r="F20" s="65"/>
      <c r="G20" s="65">
        <v>4989600</v>
      </c>
      <c r="H20" s="65"/>
      <c r="I20" s="64">
        <f t="shared" si="0"/>
        <v>4989600000000</v>
      </c>
      <c r="J20" s="65"/>
      <c r="K20" s="64">
        <v>493000000000</v>
      </c>
      <c r="L20" s="65"/>
      <c r="M20" s="65">
        <v>0.18</v>
      </c>
      <c r="N20" s="65"/>
      <c r="O20" s="95">
        <v>0.3594</v>
      </c>
      <c r="P20" s="87"/>
    </row>
    <row r="21" spans="1:16" s="88" customFormat="1" ht="27.75">
      <c r="A21" s="97"/>
      <c r="B21" s="86"/>
      <c r="C21" s="98"/>
      <c r="D21" s="86"/>
      <c r="E21" s="96" t="s">
        <v>422</v>
      </c>
      <c r="F21" s="65"/>
      <c r="G21" s="65">
        <v>1199966</v>
      </c>
      <c r="H21" s="65"/>
      <c r="I21" s="64">
        <f t="shared" si="0"/>
        <v>1199966000000</v>
      </c>
      <c r="J21" s="65"/>
      <c r="K21" s="64">
        <v>140364440449</v>
      </c>
      <c r="L21" s="65"/>
      <c r="M21" s="65">
        <v>0.18</v>
      </c>
      <c r="N21" s="65"/>
      <c r="O21" s="95">
        <v>0.23599999999999999</v>
      </c>
      <c r="P21" s="87"/>
    </row>
    <row r="22" spans="1:16" s="88" customFormat="1" ht="27.75">
      <c r="A22" s="97"/>
      <c r="B22" s="86"/>
      <c r="C22" s="98"/>
      <c r="D22" s="86"/>
      <c r="E22" s="96" t="s">
        <v>205</v>
      </c>
      <c r="F22" s="65"/>
      <c r="G22" s="65">
        <v>3954984</v>
      </c>
      <c r="H22" s="65"/>
      <c r="I22" s="64">
        <f t="shared" si="0"/>
        <v>3954984000000</v>
      </c>
      <c r="J22" s="65"/>
      <c r="K22" s="64">
        <v>410054745896</v>
      </c>
      <c r="L22" s="65"/>
      <c r="M22" s="65">
        <v>0.18</v>
      </c>
      <c r="N22" s="65"/>
      <c r="O22" s="95">
        <v>0.31159999999999999</v>
      </c>
      <c r="P22" s="87"/>
    </row>
    <row r="23" spans="1:16" s="88" customFormat="1" ht="27.75">
      <c r="A23" s="97"/>
      <c r="B23" s="86"/>
      <c r="C23" s="98"/>
      <c r="D23" s="86"/>
      <c r="E23" s="96" t="s">
        <v>198</v>
      </c>
      <c r="F23" s="65"/>
      <c r="G23" s="65">
        <v>4999900</v>
      </c>
      <c r="H23" s="65"/>
      <c r="I23" s="64">
        <f t="shared" si="0"/>
        <v>4999900000000</v>
      </c>
      <c r="J23" s="65"/>
      <c r="K23" s="64">
        <v>18391345700</v>
      </c>
      <c r="L23" s="65"/>
      <c r="M23" s="65">
        <v>0.18</v>
      </c>
      <c r="N23" s="65"/>
      <c r="O23" s="95">
        <v>0.25269999999999998</v>
      </c>
      <c r="P23" s="87"/>
    </row>
    <row r="24" spans="1:16" s="88" customFormat="1" ht="27.75">
      <c r="A24" s="97"/>
      <c r="B24" s="86"/>
      <c r="C24" s="98"/>
      <c r="D24" s="86"/>
      <c r="E24" s="96" t="s">
        <v>425</v>
      </c>
      <c r="F24" s="65"/>
      <c r="G24" s="65">
        <v>4800000</v>
      </c>
      <c r="H24" s="65"/>
      <c r="I24" s="64">
        <f t="shared" si="0"/>
        <v>4800000000000</v>
      </c>
      <c r="J24" s="65"/>
      <c r="K24" s="64">
        <v>138333554130</v>
      </c>
      <c r="L24" s="65"/>
      <c r="M24" s="65">
        <v>0.18</v>
      </c>
      <c r="N24" s="65"/>
      <c r="O24" s="95">
        <v>0.24199999999999999</v>
      </c>
      <c r="P24" s="87"/>
    </row>
    <row r="25" spans="1:16" s="88" customFormat="1" ht="27.75">
      <c r="A25" s="97"/>
      <c r="B25" s="86"/>
      <c r="C25" s="98"/>
      <c r="D25" s="86"/>
      <c r="E25" s="96" t="s">
        <v>426</v>
      </c>
      <c r="F25" s="65"/>
      <c r="G25" s="65">
        <v>1800000</v>
      </c>
      <c r="H25" s="65"/>
      <c r="I25" s="64">
        <f t="shared" si="0"/>
        <v>1800000000000</v>
      </c>
      <c r="J25" s="65"/>
      <c r="K25" s="64">
        <v>176260222861</v>
      </c>
      <c r="L25" s="65"/>
      <c r="M25" s="65">
        <v>0.18</v>
      </c>
      <c r="N25" s="65"/>
      <c r="O25" s="95">
        <v>0.34599999999999997</v>
      </c>
      <c r="P25" s="87"/>
    </row>
    <row r="26" spans="1:16" s="88" customFormat="1" ht="27.75">
      <c r="A26" s="97"/>
      <c r="B26" s="86"/>
      <c r="C26" s="98"/>
      <c r="D26" s="86"/>
      <c r="E26" s="96" t="s">
        <v>189</v>
      </c>
      <c r="F26" s="65"/>
      <c r="G26" s="65">
        <v>813707</v>
      </c>
      <c r="H26" s="65"/>
      <c r="I26" s="64">
        <f t="shared" si="0"/>
        <v>813707000000</v>
      </c>
      <c r="J26" s="65"/>
      <c r="K26" s="64">
        <v>222011554869</v>
      </c>
      <c r="L26" s="65"/>
      <c r="M26" s="65">
        <v>0.18</v>
      </c>
      <c r="N26" s="65"/>
      <c r="O26" s="95">
        <v>0.316</v>
      </c>
      <c r="P26" s="87"/>
    </row>
    <row r="27" spans="1:16" s="88" customFormat="1" ht="27.75">
      <c r="A27" s="97"/>
      <c r="B27" s="86"/>
      <c r="C27" s="98"/>
      <c r="D27" s="86"/>
      <c r="E27" s="96" t="s">
        <v>427</v>
      </c>
      <c r="F27" s="65"/>
      <c r="G27" s="65">
        <v>1993059</v>
      </c>
      <c r="H27" s="65"/>
      <c r="I27" s="64">
        <f t="shared" si="0"/>
        <v>1993059000000</v>
      </c>
      <c r="J27" s="65"/>
      <c r="K27" s="64">
        <v>115843199556</v>
      </c>
      <c r="L27" s="65"/>
      <c r="M27" s="65">
        <v>0.18</v>
      </c>
      <c r="N27" s="65"/>
      <c r="O27" s="95">
        <v>0.2135</v>
      </c>
      <c r="P27" s="87"/>
    </row>
    <row r="28" spans="1:16" s="88" customFormat="1" ht="27.75">
      <c r="A28" s="97"/>
      <c r="B28" s="86"/>
      <c r="C28" s="98"/>
      <c r="D28" s="86"/>
      <c r="E28" s="96" t="s">
        <v>433</v>
      </c>
      <c r="F28" s="65"/>
      <c r="G28" s="65">
        <v>4999999</v>
      </c>
      <c r="H28" s="65"/>
      <c r="I28" s="64">
        <f t="shared" si="0"/>
        <v>4999999000000</v>
      </c>
      <c r="J28" s="65"/>
      <c r="K28" s="64">
        <v>25000000000</v>
      </c>
      <c r="L28" s="65"/>
      <c r="M28" s="65">
        <v>0.18</v>
      </c>
      <c r="N28" s="65"/>
      <c r="O28" s="95">
        <v>0.21690000000000001</v>
      </c>
      <c r="P28" s="87"/>
    </row>
    <row r="29" spans="1:16" s="88" customFormat="1" ht="27.75">
      <c r="A29" s="97"/>
      <c r="B29" s="86"/>
      <c r="C29" s="98"/>
      <c r="D29" s="86"/>
      <c r="E29" s="96" t="s">
        <v>432</v>
      </c>
      <c r="F29" s="65"/>
      <c r="G29" s="65">
        <v>5596779</v>
      </c>
      <c r="H29" s="65"/>
      <c r="I29" s="64">
        <f t="shared" si="0"/>
        <v>5596779000000</v>
      </c>
      <c r="J29" s="65"/>
      <c r="K29" s="64">
        <v>457857429446</v>
      </c>
      <c r="L29" s="65"/>
      <c r="M29" s="65">
        <v>0.18</v>
      </c>
      <c r="N29" s="65"/>
      <c r="O29" s="95">
        <v>0.35699999999999998</v>
      </c>
      <c r="P29" s="87"/>
    </row>
    <row r="30" spans="1:16" s="88" customFormat="1" ht="27.75">
      <c r="A30" s="97"/>
      <c r="B30" s="86"/>
      <c r="C30" s="98"/>
      <c r="D30" s="86"/>
      <c r="E30" s="96" t="s">
        <v>119</v>
      </c>
      <c r="F30" s="65"/>
      <c r="G30" s="65">
        <v>1500000</v>
      </c>
      <c r="H30" s="65"/>
      <c r="I30" s="64">
        <f t="shared" si="0"/>
        <v>1500000000000</v>
      </c>
      <c r="J30" s="65"/>
      <c r="K30" s="64">
        <v>172196849762</v>
      </c>
      <c r="L30" s="65"/>
      <c r="M30" s="65">
        <v>0.18</v>
      </c>
      <c r="N30" s="65"/>
      <c r="O30" s="95">
        <v>0.23</v>
      </c>
      <c r="P30" s="87"/>
    </row>
    <row r="31" spans="1:16" s="88" customFormat="1" ht="27.75">
      <c r="A31" s="97"/>
      <c r="B31" s="86"/>
      <c r="C31" s="98"/>
      <c r="D31" s="86"/>
      <c r="E31" s="96" t="s">
        <v>186</v>
      </c>
      <c r="F31" s="65"/>
      <c r="G31" s="65">
        <v>6998703</v>
      </c>
      <c r="H31" s="65"/>
      <c r="I31" s="64">
        <f t="shared" si="0"/>
        <v>6998703000000</v>
      </c>
      <c r="J31" s="65"/>
      <c r="K31" s="64">
        <v>672811674300</v>
      </c>
      <c r="L31" s="65"/>
      <c r="M31" s="65">
        <v>0.18</v>
      </c>
      <c r="N31" s="65"/>
      <c r="O31" s="95">
        <v>0.23599999999999999</v>
      </c>
      <c r="P31" s="87"/>
    </row>
    <row r="32" spans="1:16" s="88" customFormat="1" ht="27.75">
      <c r="A32" s="97"/>
      <c r="B32" s="86"/>
      <c r="C32" s="98"/>
      <c r="D32" s="86"/>
      <c r="E32" s="96" t="s">
        <v>292</v>
      </c>
      <c r="F32" s="65"/>
      <c r="G32" s="65">
        <v>490000</v>
      </c>
      <c r="H32" s="65"/>
      <c r="I32" s="64">
        <f t="shared" si="0"/>
        <v>490000000000</v>
      </c>
      <c r="J32" s="65"/>
      <c r="K32" s="64">
        <v>50797882734</v>
      </c>
      <c r="L32" s="65"/>
      <c r="M32" s="65">
        <v>0.18</v>
      </c>
      <c r="N32" s="65"/>
      <c r="O32" s="95">
        <v>0.34599999999999997</v>
      </c>
      <c r="P32" s="87"/>
    </row>
    <row r="33" spans="1:19" s="88" customFormat="1" ht="27.75">
      <c r="A33" s="97"/>
      <c r="B33" s="86"/>
      <c r="C33" s="98"/>
      <c r="D33" s="86"/>
      <c r="E33" s="96" t="s">
        <v>405</v>
      </c>
      <c r="F33" s="65"/>
      <c r="G33" s="65">
        <v>14930000</v>
      </c>
      <c r="H33" s="65"/>
      <c r="I33" s="64">
        <f t="shared" si="0"/>
        <v>14930000000000</v>
      </c>
      <c r="J33" s="65"/>
      <c r="K33" s="64">
        <v>949453934451</v>
      </c>
      <c r="L33" s="65"/>
      <c r="M33" s="65">
        <v>0.18</v>
      </c>
      <c r="N33" s="65"/>
      <c r="O33" s="95">
        <v>0.32879999999999998</v>
      </c>
      <c r="P33" s="87"/>
    </row>
    <row r="34" spans="1:19" s="88" customFormat="1" ht="27.75">
      <c r="A34" s="97"/>
      <c r="B34" s="86"/>
      <c r="C34" s="98"/>
      <c r="D34" s="86"/>
      <c r="E34" s="96" t="s">
        <v>226</v>
      </c>
      <c r="F34" s="65"/>
      <c r="G34" s="65">
        <v>5595000</v>
      </c>
      <c r="H34" s="65"/>
      <c r="I34" s="64">
        <f t="shared" si="0"/>
        <v>5595000000000</v>
      </c>
      <c r="J34" s="65"/>
      <c r="K34" s="64">
        <v>96499223941</v>
      </c>
      <c r="L34" s="65"/>
      <c r="M34" s="65">
        <v>0.18</v>
      </c>
      <c r="N34" s="65"/>
      <c r="O34" s="95">
        <v>0.23230000000000001</v>
      </c>
      <c r="P34" s="87"/>
    </row>
    <row r="35" spans="1:19" s="88" customFormat="1" ht="27.75">
      <c r="A35" s="97"/>
      <c r="B35" s="86"/>
      <c r="C35" s="98"/>
      <c r="D35" s="86"/>
      <c r="E35" s="96" t="s">
        <v>183</v>
      </c>
      <c r="F35" s="65"/>
      <c r="G35" s="65">
        <v>9987900</v>
      </c>
      <c r="H35" s="65"/>
      <c r="I35" s="64">
        <f t="shared" si="0"/>
        <v>9987900000000</v>
      </c>
      <c r="J35" s="65"/>
      <c r="K35" s="64">
        <v>200819672130</v>
      </c>
      <c r="L35" s="65"/>
      <c r="M35" s="65">
        <v>0.185</v>
      </c>
      <c r="N35" s="65"/>
      <c r="O35" s="95">
        <v>0.28139999999999998</v>
      </c>
      <c r="P35" s="87"/>
    </row>
    <row r="36" spans="1:19" s="88" customFormat="1" ht="27.75">
      <c r="A36" s="97"/>
      <c r="B36" s="86"/>
      <c r="C36" s="98"/>
      <c r="D36" s="86"/>
      <c r="E36" s="96" t="s">
        <v>125</v>
      </c>
      <c r="F36" s="65"/>
      <c r="G36" s="65">
        <v>3499886</v>
      </c>
      <c r="H36" s="65"/>
      <c r="I36" s="64">
        <f t="shared" si="0"/>
        <v>3499886000000</v>
      </c>
      <c r="J36" s="65"/>
      <c r="K36" s="64">
        <v>84696122255</v>
      </c>
      <c r="L36" s="65"/>
      <c r="M36" s="65">
        <v>0.18</v>
      </c>
      <c r="N36" s="65"/>
      <c r="O36" s="95">
        <v>0.24</v>
      </c>
      <c r="P36" s="87"/>
    </row>
    <row r="37" spans="1:19" s="88" customFormat="1" ht="27.75">
      <c r="A37" s="97"/>
      <c r="B37" s="86"/>
      <c r="C37" s="98"/>
      <c r="D37" s="86"/>
      <c r="E37" s="96" t="s">
        <v>128</v>
      </c>
      <c r="F37" s="65"/>
      <c r="G37" s="65">
        <v>6959809</v>
      </c>
      <c r="H37" s="65"/>
      <c r="I37" s="64">
        <f t="shared" si="0"/>
        <v>6959809000000</v>
      </c>
      <c r="J37" s="65"/>
      <c r="K37" s="64">
        <v>614748326880</v>
      </c>
      <c r="L37" s="65"/>
      <c r="M37" s="65">
        <v>0.18</v>
      </c>
      <c r="N37" s="65"/>
      <c r="O37" s="95">
        <v>0.22</v>
      </c>
      <c r="P37" s="87"/>
    </row>
    <row r="38" spans="1:19" s="88" customFormat="1" ht="27.75">
      <c r="A38" s="97"/>
      <c r="B38" s="86"/>
      <c r="C38" s="98"/>
      <c r="D38" s="86"/>
      <c r="E38" s="96" t="s">
        <v>408</v>
      </c>
      <c r="F38" s="65"/>
      <c r="G38" s="65">
        <v>2999990</v>
      </c>
      <c r="H38" s="65"/>
      <c r="I38" s="64">
        <f t="shared" si="0"/>
        <v>2999990000000</v>
      </c>
      <c r="J38" s="65"/>
      <c r="K38" s="64">
        <v>188625291068</v>
      </c>
      <c r="L38" s="65"/>
      <c r="M38" s="65">
        <v>0.18</v>
      </c>
      <c r="N38" s="65"/>
      <c r="O38" s="95">
        <v>0.22</v>
      </c>
      <c r="P38" s="87"/>
    </row>
    <row r="39" spans="1:19" s="88" customFormat="1" ht="27.75">
      <c r="A39" s="97"/>
      <c r="B39" s="86"/>
      <c r="C39" s="98"/>
      <c r="D39" s="86"/>
      <c r="E39" s="96" t="s">
        <v>409</v>
      </c>
      <c r="F39" s="65"/>
      <c r="G39" s="65">
        <v>1800000</v>
      </c>
      <c r="H39" s="65"/>
      <c r="I39" s="64">
        <f t="shared" si="0"/>
        <v>1800000000000</v>
      </c>
      <c r="J39" s="65"/>
      <c r="K39" s="64">
        <v>58568435818</v>
      </c>
      <c r="L39" s="65"/>
      <c r="M39" s="65">
        <v>0.18</v>
      </c>
      <c r="N39" s="65"/>
      <c r="O39" s="95">
        <v>0.23899999999999999</v>
      </c>
      <c r="P39" s="87"/>
    </row>
    <row r="40" spans="1:19" s="88" customFormat="1" ht="27.75">
      <c r="A40" s="97"/>
      <c r="B40" s="86"/>
      <c r="C40" s="98"/>
      <c r="D40" s="86"/>
      <c r="E40" s="96" t="s">
        <v>295</v>
      </c>
      <c r="F40" s="65"/>
      <c r="G40" s="65">
        <v>5000000</v>
      </c>
      <c r="H40" s="65"/>
      <c r="I40" s="64">
        <f t="shared" si="0"/>
        <v>5000000000000</v>
      </c>
      <c r="J40" s="65"/>
      <c r="K40" s="64">
        <v>164848913738</v>
      </c>
      <c r="L40" s="65"/>
      <c r="M40" s="65">
        <v>0.18</v>
      </c>
      <c r="N40" s="65"/>
      <c r="O40" s="95">
        <v>0.26440000000000002</v>
      </c>
      <c r="P40" s="87"/>
    </row>
    <row r="41" spans="1:19" s="88" customFormat="1" ht="27.75">
      <c r="A41" s="97"/>
      <c r="B41" s="86"/>
      <c r="C41" s="98"/>
      <c r="D41" s="86"/>
      <c r="E41" s="96" t="s">
        <v>431</v>
      </c>
      <c r="F41" s="65"/>
      <c r="G41" s="65">
        <v>5999998</v>
      </c>
      <c r="H41" s="65"/>
      <c r="I41" s="64">
        <f t="shared" si="0"/>
        <v>5999998000000</v>
      </c>
      <c r="J41" s="65"/>
      <c r="K41" s="64">
        <v>18954874765</v>
      </c>
      <c r="L41" s="65"/>
      <c r="M41" s="65">
        <v>0.18</v>
      </c>
      <c r="N41" s="65"/>
      <c r="O41" s="95">
        <v>0.34599999999999997</v>
      </c>
      <c r="P41" s="87"/>
    </row>
    <row r="42" spans="1:19" s="88" customFormat="1" ht="27.75">
      <c r="A42" s="97"/>
      <c r="B42" s="86"/>
      <c r="C42" s="98"/>
      <c r="D42" s="86"/>
      <c r="E42" s="96" t="s">
        <v>411</v>
      </c>
      <c r="F42" s="65"/>
      <c r="G42" s="65">
        <v>999998</v>
      </c>
      <c r="H42" s="65"/>
      <c r="I42" s="64">
        <f t="shared" si="0"/>
        <v>999998000000</v>
      </c>
      <c r="J42" s="65"/>
      <c r="K42" s="64">
        <v>24891734825</v>
      </c>
      <c r="L42" s="65"/>
      <c r="M42" s="65">
        <v>0.18</v>
      </c>
      <c r="N42" s="65"/>
      <c r="O42" s="95">
        <v>0.2359</v>
      </c>
      <c r="P42" s="87"/>
    </row>
    <row r="43" spans="1:19" s="88" customFormat="1" ht="27.75">
      <c r="A43" s="97"/>
      <c r="B43" s="86"/>
      <c r="C43" s="98"/>
      <c r="D43" s="86"/>
      <c r="E43" s="96" t="s">
        <v>204</v>
      </c>
      <c r="F43" s="65"/>
      <c r="G43" s="65">
        <v>3000000</v>
      </c>
      <c r="H43" s="65"/>
      <c r="I43" s="64">
        <f t="shared" si="0"/>
        <v>3000000000000</v>
      </c>
      <c r="J43" s="65"/>
      <c r="K43" s="64">
        <v>68208243947</v>
      </c>
      <c r="L43" s="65"/>
      <c r="M43" s="65">
        <v>0.18</v>
      </c>
      <c r="N43" s="65"/>
      <c r="O43" s="95">
        <v>0.23930000000000001</v>
      </c>
      <c r="P43" s="87"/>
    </row>
    <row r="44" spans="1:19" s="88" customFormat="1" ht="27.75">
      <c r="A44" s="97"/>
      <c r="B44" s="86"/>
      <c r="C44" s="98"/>
      <c r="D44" s="86"/>
      <c r="E44" s="96" t="s">
        <v>413</v>
      </c>
      <c r="F44" s="65"/>
      <c r="G44" s="65">
        <v>3999800</v>
      </c>
      <c r="H44" s="65"/>
      <c r="I44" s="64">
        <f t="shared" si="0"/>
        <v>3999800000000</v>
      </c>
      <c r="J44" s="65"/>
      <c r="K44" s="64">
        <v>90904329041</v>
      </c>
      <c r="L44" s="65"/>
      <c r="M44" s="65">
        <v>0.18</v>
      </c>
      <c r="N44" s="65"/>
      <c r="O44" s="95">
        <v>0.23899999999999999</v>
      </c>
      <c r="P44" s="87"/>
    </row>
    <row r="45" spans="1:19" s="88" customFormat="1" ht="27.75">
      <c r="A45" s="97"/>
      <c r="B45" s="86"/>
      <c r="C45" s="98"/>
      <c r="D45" s="86"/>
      <c r="E45" s="96" t="s">
        <v>414</v>
      </c>
      <c r="F45" s="65"/>
      <c r="G45" s="65">
        <v>999800</v>
      </c>
      <c r="H45" s="65"/>
      <c r="I45" s="64">
        <f t="shared" si="0"/>
        <v>999800000000</v>
      </c>
      <c r="J45" s="65"/>
      <c r="K45" s="64">
        <v>24021718782</v>
      </c>
      <c r="L45" s="65"/>
      <c r="M45" s="65">
        <v>0.18</v>
      </c>
      <c r="N45" s="65"/>
      <c r="O45" s="95">
        <v>0.2427</v>
      </c>
      <c r="P45" s="87"/>
    </row>
    <row r="46" spans="1:19" s="88" customFormat="1" ht="27.75">
      <c r="A46" s="97"/>
      <c r="B46" s="86"/>
      <c r="C46" s="98"/>
      <c r="D46" s="86"/>
      <c r="E46" s="96" t="s">
        <v>177</v>
      </c>
      <c r="F46" s="65"/>
      <c r="G46" s="65">
        <v>7498900</v>
      </c>
      <c r="H46" s="65"/>
      <c r="I46" s="64">
        <f t="shared" si="0"/>
        <v>7498900000000</v>
      </c>
      <c r="J46" s="65"/>
      <c r="K46" s="64">
        <v>153956252743</v>
      </c>
      <c r="L46" s="65"/>
      <c r="M46" s="65">
        <v>0.23</v>
      </c>
      <c r="N46" s="65"/>
      <c r="O46" s="95">
        <v>0.25929999999999997</v>
      </c>
      <c r="P46" s="87"/>
    </row>
    <row r="47" spans="1:19" s="88" customFormat="1" ht="27.75">
      <c r="A47" s="97"/>
      <c r="B47" s="86"/>
      <c r="C47" s="98"/>
      <c r="D47" s="86"/>
      <c r="E47" s="96" t="s">
        <v>235</v>
      </c>
      <c r="F47" s="65"/>
      <c r="G47" s="65">
        <v>1999977</v>
      </c>
      <c r="H47" s="65"/>
      <c r="I47" s="64">
        <f t="shared" si="0"/>
        <v>1999977000000</v>
      </c>
      <c r="J47" s="65"/>
      <c r="K47" s="64">
        <v>2899999990</v>
      </c>
      <c r="L47" s="65"/>
      <c r="M47" s="65">
        <v>0.23</v>
      </c>
      <c r="N47" s="65"/>
      <c r="O47" s="95">
        <v>0.28520000000000001</v>
      </c>
      <c r="P47" s="87"/>
    </row>
    <row r="48" spans="1:19" s="88" customFormat="1" ht="27.75">
      <c r="A48" s="97"/>
      <c r="B48" s="89"/>
      <c r="C48" s="98"/>
      <c r="D48" s="89"/>
      <c r="E48" s="96" t="s">
        <v>211</v>
      </c>
      <c r="F48" s="65"/>
      <c r="G48" s="65">
        <v>1235783</v>
      </c>
      <c r="H48" s="65"/>
      <c r="I48" s="64">
        <f t="shared" si="0"/>
        <v>1235783000000</v>
      </c>
      <c r="J48" s="65"/>
      <c r="K48" s="64">
        <v>24259609442</v>
      </c>
      <c r="L48" s="65"/>
      <c r="M48" s="65">
        <v>0.18</v>
      </c>
      <c r="N48" s="65"/>
      <c r="O48" s="95">
        <v>0.2908</v>
      </c>
      <c r="P48" s="87"/>
      <c r="Q48" s="90"/>
      <c r="R48" s="90"/>
      <c r="S48" s="90"/>
    </row>
    <row r="49" spans="1:19" s="88" customFormat="1" ht="27.75">
      <c r="A49" s="97"/>
      <c r="B49" s="89"/>
      <c r="C49" s="98"/>
      <c r="D49" s="89"/>
      <c r="E49" s="96" t="s">
        <v>310</v>
      </c>
      <c r="F49" s="65"/>
      <c r="G49" s="65">
        <v>5996990</v>
      </c>
      <c r="H49" s="65"/>
      <c r="I49" s="64">
        <f t="shared" si="0"/>
        <v>5996990000000</v>
      </c>
      <c r="J49" s="65"/>
      <c r="K49" s="64">
        <v>421850616110</v>
      </c>
      <c r="L49" s="65"/>
      <c r="M49" s="65">
        <v>0.18</v>
      </c>
      <c r="N49" s="65"/>
      <c r="O49" s="95">
        <v>0.34079999999999999</v>
      </c>
      <c r="P49" s="87"/>
      <c r="Q49" s="90"/>
      <c r="R49" s="90"/>
      <c r="S49" s="90"/>
    </row>
    <row r="50" spans="1:19" s="88" customFormat="1" ht="27.75">
      <c r="A50" s="97"/>
      <c r="B50" s="89"/>
      <c r="C50" s="98"/>
      <c r="D50" s="89"/>
      <c r="E50" s="96" t="s">
        <v>238</v>
      </c>
      <c r="F50" s="65"/>
      <c r="G50" s="65">
        <v>1000000</v>
      </c>
      <c r="H50" s="65"/>
      <c r="I50" s="64">
        <f t="shared" si="0"/>
        <v>1000000000000</v>
      </c>
      <c r="J50" s="65"/>
      <c r="K50" s="64">
        <v>2856454820</v>
      </c>
      <c r="L50" s="65"/>
      <c r="M50" s="65">
        <v>0.23</v>
      </c>
      <c r="N50" s="65"/>
      <c r="O50" s="95">
        <v>0.2828</v>
      </c>
      <c r="P50" s="87"/>
    </row>
    <row r="51" spans="1:19" s="88" customFormat="1" ht="27.75">
      <c r="A51" s="97"/>
      <c r="B51" s="89"/>
      <c r="C51" s="98"/>
      <c r="D51" s="89"/>
      <c r="E51" s="96" t="s">
        <v>223</v>
      </c>
      <c r="F51" s="65"/>
      <c r="G51" s="65">
        <v>500000</v>
      </c>
      <c r="H51" s="65"/>
      <c r="I51" s="64">
        <f>G51*1000000</f>
        <v>500000000000</v>
      </c>
      <c r="J51" s="65"/>
      <c r="K51" s="64">
        <v>2307692305</v>
      </c>
      <c r="L51" s="65"/>
      <c r="M51" s="65">
        <v>0.23</v>
      </c>
      <c r="N51" s="65"/>
      <c r="O51" s="95">
        <v>0.3407</v>
      </c>
      <c r="P51" s="87"/>
    </row>
    <row r="52" spans="1:19" s="88" customFormat="1" ht="27.75">
      <c r="A52" s="97"/>
      <c r="B52" s="89"/>
      <c r="C52" s="98"/>
      <c r="D52" s="89"/>
      <c r="E52" s="96" t="s">
        <v>404</v>
      </c>
      <c r="F52" s="65"/>
      <c r="G52" s="65">
        <v>600000</v>
      </c>
      <c r="H52" s="65"/>
      <c r="I52" s="64">
        <f>G52*1000000</f>
        <v>600000000000</v>
      </c>
      <c r="J52" s="65"/>
      <c r="K52" s="64">
        <v>46714710387</v>
      </c>
      <c r="L52" s="65"/>
      <c r="M52" s="65">
        <v>0.23</v>
      </c>
      <c r="N52" s="65"/>
      <c r="O52" s="95">
        <v>0.35399999999999998</v>
      </c>
      <c r="P52" s="87"/>
    </row>
    <row r="53" spans="1:19" s="88" customFormat="1" ht="27.75">
      <c r="A53" s="97"/>
      <c r="B53" s="89"/>
      <c r="C53" s="98"/>
      <c r="D53" s="89"/>
      <c r="E53" s="96" t="s">
        <v>220</v>
      </c>
      <c r="F53" s="65"/>
      <c r="G53" s="65">
        <v>1000000</v>
      </c>
      <c r="H53" s="65"/>
      <c r="I53" s="64">
        <f>G53*1000000</f>
        <v>1000000000000</v>
      </c>
      <c r="J53" s="65"/>
      <c r="K53" s="64">
        <v>3487539948</v>
      </c>
      <c r="L53" s="65"/>
      <c r="M53" s="65">
        <v>0.23</v>
      </c>
      <c r="N53" s="65"/>
      <c r="O53" s="95">
        <v>0.26740000000000003</v>
      </c>
      <c r="P53" s="87"/>
    </row>
    <row r="54" spans="1:19" s="88" customFormat="1" ht="27.75">
      <c r="A54" s="97"/>
      <c r="B54" s="89"/>
      <c r="C54" s="98"/>
      <c r="D54" s="89"/>
      <c r="E54" s="96" t="s">
        <v>174</v>
      </c>
      <c r="F54" s="65"/>
      <c r="G54" s="65">
        <v>8000000</v>
      </c>
      <c r="H54" s="65"/>
      <c r="I54" s="64">
        <f>G54*1000000</f>
        <v>8000000000000</v>
      </c>
      <c r="J54" s="65"/>
      <c r="K54" s="64">
        <v>366283994265</v>
      </c>
      <c r="L54" s="65"/>
      <c r="M54" s="65">
        <v>0.23</v>
      </c>
      <c r="N54" s="65"/>
      <c r="O54" s="95">
        <v>0.27</v>
      </c>
      <c r="P54" s="87"/>
    </row>
    <row r="55" spans="1:19" s="88" customFormat="1" ht="27.75">
      <c r="A55" s="97"/>
      <c r="B55" s="89"/>
      <c r="C55" s="98"/>
      <c r="D55" s="89"/>
      <c r="E55" s="96" t="s">
        <v>277</v>
      </c>
      <c r="F55" s="65"/>
      <c r="G55" s="65">
        <v>15811025</v>
      </c>
      <c r="H55" s="65"/>
      <c r="I55" s="64">
        <v>14966752090125</v>
      </c>
      <c r="J55" s="65"/>
      <c r="K55" s="64">
        <v>226676591232</v>
      </c>
      <c r="L55" s="65"/>
      <c r="M55" s="65">
        <v>0.23</v>
      </c>
      <c r="N55" s="65"/>
      <c r="O55" s="95">
        <v>0.38500000000000001</v>
      </c>
      <c r="P55" s="87"/>
    </row>
    <row r="56" spans="1:19" s="88" customFormat="1" ht="27.75">
      <c r="A56" s="97"/>
      <c r="B56" s="89"/>
      <c r="C56" s="98"/>
      <c r="D56" s="89"/>
      <c r="E56" s="96" t="s">
        <v>195</v>
      </c>
      <c r="F56" s="65"/>
      <c r="G56" s="65">
        <v>10000000</v>
      </c>
      <c r="H56" s="65"/>
      <c r="I56" s="64">
        <f t="shared" ref="I56:I63" si="1">G56*1000000</f>
        <v>10000000000000</v>
      </c>
      <c r="J56" s="65"/>
      <c r="K56" s="64">
        <v>483611491095</v>
      </c>
      <c r="L56" s="65"/>
      <c r="M56" s="65">
        <v>0.23</v>
      </c>
      <c r="N56" s="65"/>
      <c r="O56" s="95">
        <v>0.34350000000000003</v>
      </c>
      <c r="P56" s="87"/>
    </row>
    <row r="57" spans="1:19" s="88" customFormat="1" ht="27.75">
      <c r="A57" s="97"/>
      <c r="B57" s="89"/>
      <c r="C57" s="98"/>
      <c r="D57" s="89"/>
      <c r="E57" s="96" t="s">
        <v>304</v>
      </c>
      <c r="F57" s="65"/>
      <c r="G57" s="65">
        <v>4996999</v>
      </c>
      <c r="H57" s="65"/>
      <c r="I57" s="64">
        <f t="shared" si="1"/>
        <v>4996999000000</v>
      </c>
      <c r="J57" s="65"/>
      <c r="K57" s="64">
        <v>261951950132</v>
      </c>
      <c r="L57" s="65"/>
      <c r="M57" s="65">
        <v>0.18</v>
      </c>
      <c r="N57" s="65"/>
      <c r="O57" s="95">
        <v>0.31780000000000003</v>
      </c>
      <c r="P57" s="87"/>
      <c r="R57" s="91"/>
    </row>
    <row r="58" spans="1:19" s="88" customFormat="1" ht="27.75">
      <c r="A58" s="97"/>
      <c r="B58" s="89"/>
      <c r="C58" s="98"/>
      <c r="D58" s="89"/>
      <c r="E58" s="96" t="s">
        <v>131</v>
      </c>
      <c r="F58" s="65"/>
      <c r="G58" s="65">
        <v>5500000</v>
      </c>
      <c r="H58" s="65"/>
      <c r="I58" s="64">
        <f t="shared" si="1"/>
        <v>5500000000000</v>
      </c>
      <c r="J58" s="65"/>
      <c r="K58" s="64">
        <v>103091280602</v>
      </c>
      <c r="L58" s="65"/>
      <c r="M58" s="65">
        <v>0.20499999999999999</v>
      </c>
      <c r="N58" s="65"/>
      <c r="O58" s="95">
        <v>0.31</v>
      </c>
      <c r="P58" s="87"/>
    </row>
    <row r="59" spans="1:19" s="88" customFormat="1" ht="27.75">
      <c r="A59" s="97"/>
      <c r="B59" s="89"/>
      <c r="C59" s="98"/>
      <c r="D59" s="89"/>
      <c r="E59" s="96" t="s">
        <v>307</v>
      </c>
      <c r="F59" s="65"/>
      <c r="G59" s="65">
        <v>13499999</v>
      </c>
      <c r="H59" s="65"/>
      <c r="I59" s="64">
        <f t="shared" si="1"/>
        <v>13499999000000</v>
      </c>
      <c r="J59" s="65"/>
      <c r="K59" s="64">
        <v>2363612174836</v>
      </c>
      <c r="L59" s="65"/>
      <c r="M59" s="65">
        <v>0.20499999999999999</v>
      </c>
      <c r="N59" s="65"/>
      <c r="O59" s="95">
        <v>0.34599999999999997</v>
      </c>
      <c r="P59" s="87"/>
    </row>
    <row r="60" spans="1:19" s="88" customFormat="1" ht="27.75">
      <c r="A60" s="97"/>
      <c r="B60" s="89"/>
      <c r="C60" s="98"/>
      <c r="D60" s="89"/>
      <c r="E60" s="96" t="s">
        <v>214</v>
      </c>
      <c r="F60" s="65"/>
      <c r="G60" s="65">
        <v>5000000</v>
      </c>
      <c r="H60" s="65"/>
      <c r="I60" s="64">
        <f t="shared" si="1"/>
        <v>5000000000000</v>
      </c>
      <c r="J60" s="65"/>
      <c r="K60" s="64">
        <v>121595669519</v>
      </c>
      <c r="L60" s="65"/>
      <c r="M60" s="65">
        <v>0.23</v>
      </c>
      <c r="N60" s="65"/>
      <c r="O60" s="95">
        <v>0.28799999999999998</v>
      </c>
      <c r="P60" s="87"/>
    </row>
    <row r="61" spans="1:19" s="88" customFormat="1" ht="27.75">
      <c r="A61" s="97"/>
      <c r="B61" s="89"/>
      <c r="C61" s="98"/>
      <c r="D61" s="89"/>
      <c r="E61" s="96" t="s">
        <v>217</v>
      </c>
      <c r="F61" s="65"/>
      <c r="G61" s="65">
        <v>1200000</v>
      </c>
      <c r="H61" s="65"/>
      <c r="I61" s="64">
        <f t="shared" si="1"/>
        <v>1200000000000</v>
      </c>
      <c r="J61" s="65"/>
      <c r="K61" s="64">
        <v>17243290721</v>
      </c>
      <c r="L61" s="65"/>
      <c r="M61" s="65">
        <v>0.23</v>
      </c>
      <c r="N61" s="65"/>
      <c r="O61" s="95">
        <v>0.26979999999999998</v>
      </c>
      <c r="P61" s="87"/>
      <c r="R61" s="92"/>
    </row>
    <row r="62" spans="1:19" s="88" customFormat="1" ht="27.75">
      <c r="A62" s="97"/>
      <c r="B62" s="89"/>
      <c r="C62" s="98"/>
      <c r="D62" s="89"/>
      <c r="E62" s="96" t="s">
        <v>201</v>
      </c>
      <c r="F62" s="65"/>
      <c r="G62" s="65">
        <v>4500000</v>
      </c>
      <c r="H62" s="65"/>
      <c r="I62" s="64">
        <f t="shared" si="1"/>
        <v>4500000000000</v>
      </c>
      <c r="J62" s="65"/>
      <c r="K62" s="64">
        <v>52804247099</v>
      </c>
      <c r="L62" s="65"/>
      <c r="M62" s="65">
        <v>0.23</v>
      </c>
      <c r="N62" s="65"/>
      <c r="O62" s="95">
        <v>0.26600000000000001</v>
      </c>
      <c r="P62" s="87"/>
    </row>
    <row r="63" spans="1:19">
      <c r="E63" s="96" t="s">
        <v>113</v>
      </c>
      <c r="G63" s="65">
        <v>14000000</v>
      </c>
      <c r="I63" s="64">
        <f t="shared" si="1"/>
        <v>14000000000000</v>
      </c>
      <c r="K63" s="64">
        <v>101168550416</v>
      </c>
      <c r="M63" s="65">
        <v>0.23</v>
      </c>
      <c r="O63" s="95">
        <v>0.26</v>
      </c>
    </row>
    <row r="64" spans="1:19" ht="18.75" thickBot="1">
      <c r="I64" s="64"/>
      <c r="K64" s="66">
        <f>SUM(K9:K63)</f>
        <v>14439194504502</v>
      </c>
      <c r="O64" s="95"/>
    </row>
    <row r="65" spans="1:15" ht="18.75" thickTop="1">
      <c r="I65" s="64"/>
      <c r="K65" s="64"/>
      <c r="O65" s="95"/>
    </row>
    <row r="66" spans="1:15" ht="21">
      <c r="A66" s="85" t="s">
        <v>442</v>
      </c>
      <c r="B66" s="85"/>
      <c r="C66" s="85"/>
      <c r="D66" s="85"/>
      <c r="E66" s="85"/>
      <c r="F66" s="85"/>
      <c r="G66" s="85"/>
      <c r="H66" s="85"/>
      <c r="I66" s="85"/>
    </row>
    <row r="67" spans="1:15">
      <c r="I67" s="64"/>
      <c r="K67" s="64"/>
      <c r="O67" s="95"/>
    </row>
  </sheetData>
  <mergeCells count="15">
    <mergeCell ref="C6:C7"/>
    <mergeCell ref="A6:A7"/>
    <mergeCell ref="A5:O5"/>
    <mergeCell ref="A9:A62"/>
    <mergeCell ref="C9:C62"/>
    <mergeCell ref="A66:I66"/>
    <mergeCell ref="A1:O1"/>
    <mergeCell ref="A2:O2"/>
    <mergeCell ref="A3:O3"/>
    <mergeCell ref="K6:K7"/>
    <mergeCell ref="O6:O7"/>
    <mergeCell ref="M6:M7"/>
    <mergeCell ref="I6:I7"/>
    <mergeCell ref="G6:G7"/>
    <mergeCell ref="E6:E7"/>
  </mergeCells>
  <conditionalFormatting sqref="E8:E1048576 E1:E4 E6">
    <cfRule type="duplicateValues" dxfId="0" priority="2"/>
  </conditionalFormatting>
  <pageMargins left="0.39" right="0.39" top="0.39" bottom="0.39" header="0" footer="0"/>
  <pageSetup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38"/>
  <sheetViews>
    <sheetView rightToLeft="1" topLeftCell="A19" workbookViewId="0">
      <selection activeCell="I24" sqref="I24"/>
    </sheetView>
  </sheetViews>
  <sheetFormatPr defaultRowHeight="12.75"/>
  <cols>
    <col min="1" max="1" width="69.5703125" bestFit="1" customWidth="1"/>
    <col min="2" max="2" width="1.28515625" customWidth="1"/>
    <col min="3" max="3" width="17.7109375" bestFit="1" customWidth="1"/>
    <col min="4" max="4" width="1.28515625" customWidth="1"/>
    <col min="5" max="5" width="15.7109375" bestFit="1" customWidth="1"/>
    <col min="6" max="6" width="1.28515625" customWidth="1"/>
    <col min="7" max="7" width="17.7109375" bestFit="1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8.7109375" bestFit="1" customWidth="1"/>
    <col min="14" max="14" width="0.28515625" customWidth="1"/>
    <col min="15" max="15" width="4.42578125" bestFit="1" customWidth="1"/>
    <col min="16" max="16" width="4" bestFit="1" customWidth="1"/>
    <col min="17" max="17" width="3.5703125" bestFit="1" customWidth="1"/>
    <col min="18" max="18" width="5.28515625" bestFit="1" customWidth="1"/>
    <col min="19" max="19" width="7.140625" bestFit="1" customWidth="1"/>
    <col min="20" max="20" width="6.28515625" bestFit="1" customWidth="1"/>
    <col min="21" max="21" width="21.85546875" bestFit="1" customWidth="1"/>
  </cols>
  <sheetData>
    <row r="1" spans="1:13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4.45" customHeight="1"/>
    <row r="5" spans="1:13" ht="24">
      <c r="A5" s="70" t="s">
        <v>494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4.45" customHeight="1">
      <c r="A6" s="71" t="s">
        <v>354</v>
      </c>
      <c r="C6" s="71" t="s">
        <v>370</v>
      </c>
      <c r="D6" s="71"/>
      <c r="E6" s="71"/>
      <c r="F6" s="71"/>
      <c r="G6" s="71"/>
      <c r="I6" s="71" t="s">
        <v>371</v>
      </c>
      <c r="J6" s="71"/>
      <c r="K6" s="71"/>
      <c r="L6" s="71"/>
      <c r="M6" s="71"/>
    </row>
    <row r="7" spans="1:13" ht="29.1" customHeight="1">
      <c r="A7" s="71"/>
      <c r="C7" s="19" t="s">
        <v>474</v>
      </c>
      <c r="D7" s="3"/>
      <c r="E7" s="19" t="s">
        <v>456</v>
      </c>
      <c r="F7" s="3"/>
      <c r="G7" s="19" t="s">
        <v>475</v>
      </c>
      <c r="I7" s="19" t="s">
        <v>474</v>
      </c>
      <c r="J7" s="3"/>
      <c r="K7" s="19" t="s">
        <v>456</v>
      </c>
      <c r="L7" s="3"/>
      <c r="M7" s="19" t="s">
        <v>475</v>
      </c>
    </row>
    <row r="8" spans="1:13" ht="21.75" customHeight="1">
      <c r="A8" s="23" t="s">
        <v>553</v>
      </c>
      <c r="C8" s="24">
        <v>142193424612</v>
      </c>
      <c r="D8">
        <v>0</v>
      </c>
      <c r="E8" s="24">
        <v>261351861</v>
      </c>
      <c r="F8">
        <v>0</v>
      </c>
      <c r="G8" s="24">
        <v>141932072751</v>
      </c>
      <c r="H8">
        <v>0</v>
      </c>
      <c r="I8" s="24">
        <v>480109817984</v>
      </c>
      <c r="J8">
        <v>0</v>
      </c>
      <c r="K8" s="24">
        <v>524566503</v>
      </c>
      <c r="L8">
        <v>0</v>
      </c>
      <c r="M8" s="24">
        <v>479585251481</v>
      </c>
    </row>
    <row r="9" spans="1:13" ht="21.75" customHeight="1">
      <c r="A9" s="8" t="s">
        <v>554</v>
      </c>
      <c r="C9" s="9">
        <v>0</v>
      </c>
      <c r="E9" s="9">
        <v>0</v>
      </c>
      <c r="G9" s="9">
        <v>0</v>
      </c>
      <c r="I9" s="9">
        <v>249676437076</v>
      </c>
      <c r="K9" s="9">
        <v>0</v>
      </c>
      <c r="M9" s="9">
        <v>249676437076</v>
      </c>
    </row>
    <row r="10" spans="1:13" ht="21.75" customHeight="1">
      <c r="A10" s="8" t="s">
        <v>555</v>
      </c>
      <c r="C10" s="9">
        <v>376607671094</v>
      </c>
      <c r="D10">
        <v>0</v>
      </c>
      <c r="E10" s="9">
        <v>2109819482</v>
      </c>
      <c r="F10">
        <v>0</v>
      </c>
      <c r="G10" s="9">
        <v>374497851612</v>
      </c>
      <c r="H10">
        <v>0</v>
      </c>
      <c r="I10" s="9">
        <v>3752769965289</v>
      </c>
      <c r="J10">
        <v>0</v>
      </c>
      <c r="K10" s="9">
        <v>3095194842</v>
      </c>
      <c r="L10">
        <v>0</v>
      </c>
      <c r="M10" s="9">
        <v>3749674770447</v>
      </c>
    </row>
    <row r="11" spans="1:13" ht="21.75" customHeight="1">
      <c r="A11" s="8" t="s">
        <v>556</v>
      </c>
      <c r="C11" s="9">
        <v>1721141368150</v>
      </c>
      <c r="E11" s="9">
        <v>652283480</v>
      </c>
      <c r="G11" s="9">
        <v>1720489084670</v>
      </c>
      <c r="I11" s="9">
        <v>9869848523704</v>
      </c>
      <c r="K11" s="9">
        <v>834066068</v>
      </c>
      <c r="M11" s="9">
        <v>9869014457636</v>
      </c>
    </row>
    <row r="12" spans="1:13" ht="21.75" customHeight="1">
      <c r="A12" s="8" t="s">
        <v>540</v>
      </c>
      <c r="C12" s="9">
        <v>66558219175</v>
      </c>
      <c r="E12" s="9">
        <v>0</v>
      </c>
      <c r="G12" s="9">
        <v>66558219175</v>
      </c>
      <c r="I12" s="9">
        <v>306901934951</v>
      </c>
      <c r="K12" s="9">
        <v>0</v>
      </c>
      <c r="M12" s="9">
        <v>306901934951</v>
      </c>
    </row>
    <row r="13" spans="1:13" ht="21.75" customHeight="1">
      <c r="A13" s="8" t="s">
        <v>557</v>
      </c>
      <c r="C13" s="9">
        <v>69546136887</v>
      </c>
      <c r="D13">
        <v>0</v>
      </c>
      <c r="E13" s="9">
        <v>-79518322</v>
      </c>
      <c r="F13">
        <v>0</v>
      </c>
      <c r="G13" s="9">
        <v>69625655209</v>
      </c>
      <c r="H13">
        <v>0</v>
      </c>
      <c r="I13" s="9">
        <v>382807775745</v>
      </c>
      <c r="J13">
        <v>0</v>
      </c>
      <c r="K13" s="9">
        <v>143426661</v>
      </c>
      <c r="L13">
        <v>0</v>
      </c>
      <c r="M13" s="9">
        <v>382664349084</v>
      </c>
    </row>
    <row r="14" spans="1:13" ht="21.75" customHeight="1">
      <c r="A14" s="8" t="s">
        <v>558</v>
      </c>
      <c r="C14" s="9">
        <v>720496931323</v>
      </c>
      <c r="D14">
        <v>0</v>
      </c>
      <c r="E14" s="9">
        <v>1621469139</v>
      </c>
      <c r="F14">
        <v>0</v>
      </c>
      <c r="G14" s="9">
        <v>718875462184</v>
      </c>
      <c r="H14">
        <v>0</v>
      </c>
      <c r="I14" s="9">
        <v>2839363105616</v>
      </c>
      <c r="J14">
        <v>0</v>
      </c>
      <c r="K14" s="9">
        <v>4617796700</v>
      </c>
      <c r="L14">
        <v>0</v>
      </c>
      <c r="M14" s="9">
        <v>2834745308916</v>
      </c>
    </row>
    <row r="15" spans="1:13" ht="21.75" customHeight="1">
      <c r="A15" s="8" t="s">
        <v>543</v>
      </c>
      <c r="C15" s="9">
        <v>646138465599</v>
      </c>
      <c r="D15">
        <v>0</v>
      </c>
      <c r="E15" s="9">
        <v>271408134</v>
      </c>
      <c r="F15">
        <v>0</v>
      </c>
      <c r="G15" s="9">
        <v>645867057465</v>
      </c>
      <c r="H15">
        <v>0</v>
      </c>
      <c r="I15" s="9">
        <v>2899089940462</v>
      </c>
      <c r="J15">
        <v>0</v>
      </c>
      <c r="K15" s="9">
        <v>3094220421</v>
      </c>
      <c r="L15">
        <v>0</v>
      </c>
      <c r="M15" s="9">
        <v>2895995720041</v>
      </c>
    </row>
    <row r="16" spans="1:13" ht="21.75" customHeight="1">
      <c r="A16" s="8" t="s">
        <v>544</v>
      </c>
      <c r="C16" s="9">
        <v>100808219142</v>
      </c>
      <c r="E16" s="9">
        <v>-266484140</v>
      </c>
      <c r="F16">
        <v>0</v>
      </c>
      <c r="G16" s="9">
        <v>101074703282</v>
      </c>
      <c r="H16">
        <v>0</v>
      </c>
      <c r="I16" s="9">
        <v>653472153302</v>
      </c>
      <c r="J16">
        <v>0</v>
      </c>
      <c r="K16" s="9">
        <v>295838930</v>
      </c>
      <c r="L16">
        <v>0</v>
      </c>
      <c r="M16" s="9">
        <v>653176314372</v>
      </c>
    </row>
    <row r="17" spans="1:20" ht="21.75" customHeight="1">
      <c r="A17" s="8" t="s">
        <v>545</v>
      </c>
      <c r="C17" s="9">
        <v>413063013631</v>
      </c>
      <c r="D17">
        <v>0</v>
      </c>
      <c r="E17" s="9">
        <v>68563720</v>
      </c>
      <c r="F17">
        <v>0</v>
      </c>
      <c r="G17" s="9">
        <v>412994449911</v>
      </c>
      <c r="H17">
        <v>0</v>
      </c>
      <c r="I17" s="9">
        <v>3213786275557</v>
      </c>
      <c r="J17">
        <v>0</v>
      </c>
      <c r="K17" s="9">
        <v>1644957893</v>
      </c>
      <c r="L17">
        <v>0</v>
      </c>
      <c r="M17" s="9">
        <v>3212141317664</v>
      </c>
    </row>
    <row r="18" spans="1:20" ht="21.75" customHeight="1">
      <c r="A18" s="8" t="s">
        <v>559</v>
      </c>
      <c r="C18" s="9">
        <v>660041890259</v>
      </c>
      <c r="D18">
        <v>0</v>
      </c>
      <c r="E18" s="9">
        <v>717489177</v>
      </c>
      <c r="F18">
        <v>0</v>
      </c>
      <c r="G18" s="9">
        <v>659324401082</v>
      </c>
      <c r="H18">
        <v>0</v>
      </c>
      <c r="I18" s="9">
        <v>4893274902566</v>
      </c>
      <c r="J18">
        <v>0</v>
      </c>
      <c r="K18" s="9">
        <v>3784334804</v>
      </c>
      <c r="L18">
        <v>0</v>
      </c>
      <c r="M18" s="9">
        <v>4889490567762</v>
      </c>
    </row>
    <row r="19" spans="1:20" ht="21.75" customHeight="1">
      <c r="A19" s="8" t="s">
        <v>560</v>
      </c>
      <c r="C19" s="9">
        <v>156119178032</v>
      </c>
      <c r="D19">
        <v>0</v>
      </c>
      <c r="E19" s="9">
        <v>-313784514</v>
      </c>
      <c r="F19">
        <v>0</v>
      </c>
      <c r="G19" s="9">
        <v>156432962546</v>
      </c>
      <c r="H19">
        <v>0</v>
      </c>
      <c r="I19" s="9">
        <v>1662793221428</v>
      </c>
      <c r="J19">
        <v>0</v>
      </c>
      <c r="K19" s="9">
        <v>814009135</v>
      </c>
      <c r="L19">
        <v>0</v>
      </c>
      <c r="M19" s="9">
        <v>1661979212293</v>
      </c>
    </row>
    <row r="20" spans="1:20" ht="21.75" customHeight="1">
      <c r="A20" s="8" t="s">
        <v>548</v>
      </c>
      <c r="C20" s="9">
        <v>137623424615</v>
      </c>
      <c r="D20">
        <v>0</v>
      </c>
      <c r="E20" s="9">
        <v>94464905</v>
      </c>
      <c r="F20">
        <v>0</v>
      </c>
      <c r="G20" s="9">
        <v>137528959710</v>
      </c>
      <c r="H20">
        <v>0</v>
      </c>
      <c r="I20" s="9">
        <v>945529325988</v>
      </c>
      <c r="J20">
        <v>0</v>
      </c>
      <c r="K20" s="9">
        <v>447456374</v>
      </c>
      <c r="L20">
        <v>0</v>
      </c>
      <c r="M20" s="9">
        <v>945081869614</v>
      </c>
    </row>
    <row r="21" spans="1:20" ht="21.75" customHeight="1">
      <c r="A21" s="8" t="s">
        <v>570</v>
      </c>
      <c r="C21" s="9">
        <v>1548616</v>
      </c>
      <c r="D21">
        <v>0</v>
      </c>
      <c r="E21" s="9">
        <v>0</v>
      </c>
      <c r="G21" s="9">
        <v>1548616</v>
      </c>
      <c r="I21" s="9">
        <v>6559993</v>
      </c>
      <c r="K21" s="9">
        <v>0</v>
      </c>
      <c r="M21" s="9">
        <v>6559993</v>
      </c>
      <c r="O21" s="34"/>
      <c r="P21" s="34"/>
      <c r="Q21" s="34"/>
      <c r="R21" s="34"/>
      <c r="S21" s="34"/>
      <c r="T21" s="34"/>
    </row>
    <row r="22" spans="1:20" ht="21.75" customHeight="1">
      <c r="A22" s="8" t="s">
        <v>561</v>
      </c>
      <c r="C22" s="9">
        <v>0</v>
      </c>
      <c r="E22" s="9">
        <v>0</v>
      </c>
      <c r="G22" s="9">
        <v>0</v>
      </c>
      <c r="I22" s="9">
        <v>27518</v>
      </c>
      <c r="K22" s="9">
        <v>0</v>
      </c>
      <c r="M22" s="9">
        <v>27518</v>
      </c>
    </row>
    <row r="23" spans="1:20" ht="21.75" customHeight="1">
      <c r="A23" s="38" t="s">
        <v>516</v>
      </c>
      <c r="C23" s="31">
        <v>713041</v>
      </c>
      <c r="E23" s="31">
        <v>0</v>
      </c>
      <c r="G23" s="31">
        <v>713041</v>
      </c>
      <c r="I23" s="31">
        <v>8486225103</v>
      </c>
      <c r="K23" s="31">
        <v>0</v>
      </c>
      <c r="M23" s="31">
        <v>8486225103</v>
      </c>
    </row>
    <row r="24" spans="1:20" ht="21.75" customHeight="1">
      <c r="A24" s="8" t="s">
        <v>571</v>
      </c>
      <c r="C24" s="9">
        <v>1869087</v>
      </c>
      <c r="E24" s="9">
        <v>0</v>
      </c>
      <c r="G24" s="9">
        <v>1869087</v>
      </c>
      <c r="I24" s="9">
        <v>13014685</v>
      </c>
      <c r="K24" s="9">
        <v>0</v>
      </c>
      <c r="M24" s="9">
        <v>13014685</v>
      </c>
    </row>
    <row r="25" spans="1:20" ht="21.75" customHeight="1">
      <c r="A25" s="8" t="s">
        <v>562</v>
      </c>
      <c r="C25" s="9">
        <v>3020056</v>
      </c>
      <c r="E25" s="9">
        <v>0</v>
      </c>
      <c r="G25" s="9">
        <v>3020056</v>
      </c>
      <c r="I25" s="9">
        <v>47779654</v>
      </c>
      <c r="K25" s="9">
        <v>0</v>
      </c>
      <c r="M25" s="9">
        <v>47779654</v>
      </c>
      <c r="O25" s="34"/>
      <c r="P25" s="34"/>
      <c r="Q25" s="34"/>
      <c r="R25" s="34"/>
      <c r="S25" s="34"/>
      <c r="T25" s="34"/>
    </row>
    <row r="26" spans="1:20" ht="21.75" customHeight="1">
      <c r="A26" s="8" t="s">
        <v>563</v>
      </c>
      <c r="C26" s="9">
        <v>7456454</v>
      </c>
      <c r="E26" s="9">
        <v>0</v>
      </c>
      <c r="G26" s="9">
        <v>7456454</v>
      </c>
      <c r="I26" s="9">
        <v>9027829</v>
      </c>
      <c r="K26" s="9">
        <v>0</v>
      </c>
      <c r="M26" s="9">
        <v>9027829</v>
      </c>
      <c r="O26" s="34"/>
      <c r="P26" s="34"/>
      <c r="Q26" s="34"/>
      <c r="R26" s="34"/>
      <c r="S26" s="34"/>
      <c r="T26" s="34"/>
    </row>
    <row r="27" spans="1:20" ht="21.75" customHeight="1">
      <c r="A27" s="8" t="s">
        <v>564</v>
      </c>
      <c r="C27" s="9">
        <v>0</v>
      </c>
      <c r="E27" s="9">
        <v>0</v>
      </c>
      <c r="G27" s="9">
        <v>0</v>
      </c>
      <c r="I27" s="9">
        <v>821917808</v>
      </c>
      <c r="K27" s="9">
        <v>0</v>
      </c>
      <c r="M27" s="9">
        <v>821917808</v>
      </c>
    </row>
    <row r="28" spans="1:20" ht="21.75" customHeight="1">
      <c r="A28" s="8" t="s">
        <v>530</v>
      </c>
      <c r="C28" s="9">
        <v>987897</v>
      </c>
      <c r="E28" s="9">
        <v>0</v>
      </c>
      <c r="G28" s="9">
        <v>987897</v>
      </c>
      <c r="I28" s="9">
        <v>2921663</v>
      </c>
      <c r="K28" s="9">
        <v>0</v>
      </c>
      <c r="M28" s="9">
        <v>2921663</v>
      </c>
    </row>
    <row r="29" spans="1:20" ht="21.75" customHeight="1">
      <c r="A29" s="8" t="s">
        <v>565</v>
      </c>
      <c r="C29" s="9">
        <v>5374992</v>
      </c>
      <c r="E29" s="9">
        <v>0</v>
      </c>
      <c r="G29" s="9">
        <v>5374992</v>
      </c>
      <c r="I29" s="9">
        <v>184633509</v>
      </c>
      <c r="K29" s="9">
        <v>0</v>
      </c>
      <c r="M29" s="9">
        <v>184633509</v>
      </c>
    </row>
    <row r="30" spans="1:20" ht="21.75" customHeight="1">
      <c r="A30" s="8" t="s">
        <v>566</v>
      </c>
      <c r="C30" s="9">
        <v>3053243</v>
      </c>
      <c r="E30" s="9">
        <v>0</v>
      </c>
      <c r="G30" s="9">
        <v>3053243</v>
      </c>
      <c r="I30" s="9">
        <v>65719129</v>
      </c>
      <c r="K30" s="9">
        <v>0</v>
      </c>
      <c r="M30" s="9">
        <v>65719129</v>
      </c>
    </row>
    <row r="31" spans="1:20" ht="21.75" customHeight="1">
      <c r="A31" s="8" t="s">
        <v>567</v>
      </c>
      <c r="C31" s="9">
        <v>0</v>
      </c>
      <c r="E31" s="9">
        <v>0</v>
      </c>
      <c r="G31" s="9">
        <v>0</v>
      </c>
      <c r="I31" s="9">
        <v>2919763</v>
      </c>
      <c r="K31" s="9">
        <v>0</v>
      </c>
      <c r="M31" s="9">
        <v>2919763</v>
      </c>
    </row>
    <row r="32" spans="1:20" ht="21.75" customHeight="1">
      <c r="A32" s="8" t="s">
        <v>568</v>
      </c>
      <c r="C32" s="9">
        <v>1040192</v>
      </c>
      <c r="D32">
        <v>0</v>
      </c>
      <c r="E32" s="9">
        <v>0</v>
      </c>
      <c r="F32">
        <v>0</v>
      </c>
      <c r="G32" s="9">
        <v>1040192</v>
      </c>
      <c r="H32">
        <v>0</v>
      </c>
      <c r="I32" s="9">
        <v>10837310</v>
      </c>
      <c r="J32">
        <v>0</v>
      </c>
      <c r="K32" s="9">
        <v>0</v>
      </c>
      <c r="L32">
        <v>0</v>
      </c>
      <c r="M32" s="9">
        <v>10837310</v>
      </c>
      <c r="O32" s="34"/>
      <c r="P32" s="34"/>
      <c r="Q32" s="34"/>
      <c r="R32" s="34"/>
      <c r="S32" s="34"/>
      <c r="T32" s="34"/>
    </row>
    <row r="33" spans="1:20" ht="21.75" customHeight="1">
      <c r="A33" s="8" t="s">
        <v>569</v>
      </c>
      <c r="C33" s="9">
        <v>482217</v>
      </c>
      <c r="E33" s="9">
        <v>0</v>
      </c>
      <c r="G33" s="9">
        <v>482217</v>
      </c>
      <c r="I33" s="9">
        <v>3371200</v>
      </c>
      <c r="K33" s="9">
        <v>0</v>
      </c>
      <c r="M33" s="9">
        <v>3371200</v>
      </c>
      <c r="O33" s="34"/>
      <c r="P33" s="34"/>
      <c r="Q33" s="34"/>
      <c r="R33" s="34"/>
      <c r="S33" s="34"/>
      <c r="T33" s="34"/>
    </row>
    <row r="34" spans="1:20" ht="21.75" customHeight="1" thickBot="1">
      <c r="A34" s="15" t="s">
        <v>50</v>
      </c>
      <c r="C34" s="16">
        <f>SUM(C8:C33)</f>
        <v>5210363488314</v>
      </c>
      <c r="E34" s="16">
        <f>SUM(E8:E33)</f>
        <v>5137062922</v>
      </c>
      <c r="G34" s="16">
        <f>SUM(G8:G33)</f>
        <v>5205226425392</v>
      </c>
      <c r="I34" s="16">
        <f>SUM(I8:I33)</f>
        <v>32159078334832</v>
      </c>
      <c r="K34" s="16">
        <f>SUM(K8:K33)</f>
        <v>19295868331</v>
      </c>
      <c r="M34" s="16">
        <f>SUM(M8:M33)</f>
        <v>32139782466501</v>
      </c>
    </row>
    <row r="35" spans="1:20" ht="13.5" thickTop="1"/>
    <row r="36" spans="1:20" ht="18.75">
      <c r="C36" s="26"/>
      <c r="E36" s="26"/>
      <c r="G36" s="26"/>
      <c r="I36" s="26"/>
      <c r="K36" s="26"/>
      <c r="M36" s="26"/>
    </row>
    <row r="37" spans="1:20" ht="18.75">
      <c r="C37" s="26"/>
      <c r="E37" s="26"/>
      <c r="G37" s="26"/>
      <c r="I37" s="26"/>
      <c r="K37" s="26"/>
      <c r="M37" s="26"/>
    </row>
    <row r="38" spans="1:20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</sheetData>
  <sortState xmlns:xlrd2="http://schemas.microsoft.com/office/spreadsheetml/2017/richdata2" ref="A8:M33">
    <sortCondition ref="A8:A33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97"/>
  <sheetViews>
    <sheetView rightToLeft="1" topLeftCell="A76" workbookViewId="0">
      <selection activeCell="S88" sqref="S88:V94"/>
    </sheetView>
  </sheetViews>
  <sheetFormatPr defaultRowHeight="12.75"/>
  <cols>
    <col min="1" max="1" width="30.85546875" bestFit="1" customWidth="1"/>
    <col min="2" max="2" width="1.28515625" customWidth="1"/>
    <col min="3" max="3" width="11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1.85546875" bestFit="1" customWidth="1"/>
    <col min="10" max="10" width="1.28515625" customWidth="1"/>
    <col min="11" max="11" width="13.7109375" bestFit="1" customWidth="1"/>
    <col min="12" max="12" width="1.28515625" customWidth="1"/>
    <col min="13" max="13" width="19.85546875" bestFit="1" customWidth="1"/>
    <col min="14" max="14" width="1.28515625" customWidth="1"/>
    <col min="15" max="15" width="20" bestFit="1" customWidth="1"/>
    <col min="16" max="16" width="1.28515625" customWidth="1"/>
    <col min="17" max="17" width="21.85546875" bestFit="1" customWidth="1"/>
    <col min="18" max="18" width="0.28515625" customWidth="1"/>
    <col min="19" max="19" width="15.85546875" bestFit="1" customWidth="1"/>
    <col min="20" max="20" width="18.5703125" bestFit="1" customWidth="1"/>
    <col min="21" max="21" width="15" bestFit="1" customWidth="1"/>
  </cols>
  <sheetData>
    <row r="1" spans="1:17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4.45" customHeight="1"/>
    <row r="5" spans="1:17" ht="29.25" customHeight="1">
      <c r="A5" s="70" t="s">
        <v>495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14.45" customHeight="1">
      <c r="A6" s="71" t="s">
        <v>354</v>
      </c>
      <c r="C6" s="71" t="s">
        <v>370</v>
      </c>
      <c r="D6" s="71"/>
      <c r="E6" s="71"/>
      <c r="F6" s="71"/>
      <c r="G6" s="71"/>
      <c r="H6" s="71"/>
      <c r="I6" s="71"/>
      <c r="K6" s="71" t="s">
        <v>371</v>
      </c>
      <c r="L6" s="71"/>
      <c r="M6" s="71"/>
      <c r="N6" s="71"/>
      <c r="O6" s="71"/>
      <c r="P6" s="71"/>
      <c r="Q6" s="71"/>
    </row>
    <row r="7" spans="1:17" ht="29.1" customHeight="1">
      <c r="A7" s="71"/>
      <c r="C7" s="19" t="s">
        <v>13</v>
      </c>
      <c r="D7" s="3"/>
      <c r="E7" s="19" t="s">
        <v>496</v>
      </c>
      <c r="F7" s="3"/>
      <c r="G7" s="19" t="s">
        <v>497</v>
      </c>
      <c r="H7" s="3"/>
      <c r="I7" s="19" t="s">
        <v>498</v>
      </c>
      <c r="K7" s="19" t="s">
        <v>13</v>
      </c>
      <c r="L7" s="3"/>
      <c r="M7" s="19" t="s">
        <v>496</v>
      </c>
      <c r="N7" s="3"/>
      <c r="O7" s="19" t="s">
        <v>497</v>
      </c>
      <c r="P7" s="3"/>
      <c r="Q7" s="30" t="s">
        <v>498</v>
      </c>
    </row>
    <row r="8" spans="1:17" ht="21.75" customHeight="1">
      <c r="A8" s="23" t="s">
        <v>388</v>
      </c>
      <c r="C8" s="24">
        <v>0</v>
      </c>
      <c r="E8" s="24">
        <v>0</v>
      </c>
      <c r="G8" s="24">
        <v>0</v>
      </c>
      <c r="I8" s="24">
        <v>0</v>
      </c>
      <c r="K8" s="24">
        <v>1574960</v>
      </c>
      <c r="M8" s="24">
        <v>3405382215</v>
      </c>
      <c r="O8" s="24">
        <v>3382169356</v>
      </c>
      <c r="Q8" s="24">
        <v>23212859</v>
      </c>
    </row>
    <row r="9" spans="1:17" ht="21.75" customHeight="1">
      <c r="A9" s="8" t="s">
        <v>19</v>
      </c>
      <c r="C9" s="9">
        <v>14</v>
      </c>
      <c r="E9" s="9">
        <v>14</v>
      </c>
      <c r="G9" s="9">
        <v>4320</v>
      </c>
      <c r="I9" s="9">
        <v>-4306</v>
      </c>
      <c r="K9" s="9">
        <v>266648913</v>
      </c>
      <c r="M9" s="9">
        <v>398349456506</v>
      </c>
      <c r="O9" s="9">
        <v>368717289376</v>
      </c>
      <c r="Q9" s="26">
        <v>29632167130</v>
      </c>
    </row>
    <row r="10" spans="1:17" ht="21.75" customHeight="1">
      <c r="A10" s="8" t="s">
        <v>377</v>
      </c>
      <c r="C10" s="9">
        <v>0</v>
      </c>
      <c r="E10" s="9">
        <v>0</v>
      </c>
      <c r="G10" s="9">
        <v>0</v>
      </c>
      <c r="I10" s="9">
        <v>0</v>
      </c>
      <c r="K10" s="9">
        <v>174144675</v>
      </c>
      <c r="M10" s="9">
        <v>331460659197</v>
      </c>
      <c r="O10" s="9">
        <v>325585189211</v>
      </c>
      <c r="Q10" s="26">
        <v>5875469986</v>
      </c>
    </row>
    <row r="11" spans="1:17" ht="21.75" customHeight="1">
      <c r="A11" s="8" t="s">
        <v>20</v>
      </c>
      <c r="C11" s="9">
        <v>40000000</v>
      </c>
      <c r="E11" s="9">
        <v>105965730531</v>
      </c>
      <c r="G11" s="9">
        <v>105501358545</v>
      </c>
      <c r="I11" s="9">
        <v>464371986</v>
      </c>
      <c r="K11" s="9">
        <v>121384078</v>
      </c>
      <c r="M11" s="9">
        <v>437212749862</v>
      </c>
      <c r="O11" s="9">
        <v>442735888674</v>
      </c>
      <c r="Q11" s="26">
        <v>-5523138812</v>
      </c>
    </row>
    <row r="12" spans="1:17" ht="21.75" customHeight="1">
      <c r="A12" s="8" t="s">
        <v>381</v>
      </c>
      <c r="C12" s="9">
        <v>0</v>
      </c>
      <c r="E12" s="9">
        <v>0</v>
      </c>
      <c r="G12" s="9">
        <v>0</v>
      </c>
      <c r="I12" s="9">
        <v>0</v>
      </c>
      <c r="K12" s="9">
        <v>692173910</v>
      </c>
      <c r="M12" s="9">
        <v>1340525060499</v>
      </c>
      <c r="O12" s="9">
        <v>1327939387994</v>
      </c>
      <c r="Q12" s="26">
        <v>12585672505</v>
      </c>
    </row>
    <row r="13" spans="1:17" ht="21.75" customHeight="1">
      <c r="A13" s="8" t="s">
        <v>385</v>
      </c>
      <c r="C13" s="9">
        <v>0</v>
      </c>
      <c r="E13" s="9">
        <v>0</v>
      </c>
      <c r="G13" s="9">
        <v>0</v>
      </c>
      <c r="I13" s="9">
        <v>0</v>
      </c>
      <c r="K13" s="9">
        <v>55000000</v>
      </c>
      <c r="M13" s="9">
        <v>135695959663</v>
      </c>
      <c r="O13" s="9">
        <v>135044549165</v>
      </c>
      <c r="Q13" s="26">
        <v>651410498</v>
      </c>
    </row>
    <row r="14" spans="1:17" ht="21.75" customHeight="1">
      <c r="A14" s="8" t="s">
        <v>22</v>
      </c>
      <c r="C14" s="9">
        <v>0</v>
      </c>
      <c r="E14" s="9">
        <v>0</v>
      </c>
      <c r="G14" s="9">
        <v>0</v>
      </c>
      <c r="I14" s="9">
        <v>0</v>
      </c>
      <c r="K14" s="9">
        <v>67800000</v>
      </c>
      <c r="M14" s="9">
        <v>325947187595</v>
      </c>
      <c r="O14" s="9">
        <v>334030197624</v>
      </c>
      <c r="Q14" s="26">
        <v>-8083010029</v>
      </c>
    </row>
    <row r="15" spans="1:17" ht="21.75" customHeight="1">
      <c r="A15" s="8" t="s">
        <v>23</v>
      </c>
      <c r="C15" s="9">
        <v>1</v>
      </c>
      <c r="E15" s="9">
        <v>1</v>
      </c>
      <c r="G15" s="9">
        <v>3269</v>
      </c>
      <c r="I15" s="9">
        <v>-3268</v>
      </c>
      <c r="K15" s="9">
        <v>1</v>
      </c>
      <c r="M15" s="9">
        <v>1</v>
      </c>
      <c r="O15" s="9">
        <v>3269</v>
      </c>
      <c r="Q15" s="26">
        <v>-3268</v>
      </c>
    </row>
    <row r="16" spans="1:17" ht="21.75" customHeight="1">
      <c r="A16" s="8" t="s">
        <v>376</v>
      </c>
      <c r="C16" s="9">
        <v>0</v>
      </c>
      <c r="E16" s="9">
        <v>0</v>
      </c>
      <c r="G16" s="9">
        <v>0</v>
      </c>
      <c r="I16" s="9">
        <v>0</v>
      </c>
      <c r="K16" s="9">
        <v>2553000</v>
      </c>
      <c r="M16" s="9">
        <v>455367566183</v>
      </c>
      <c r="O16" s="9">
        <v>448408620788</v>
      </c>
      <c r="Q16" s="26">
        <v>6958945395</v>
      </c>
    </row>
    <row r="17" spans="1:17" ht="21.75" customHeight="1">
      <c r="A17" s="8" t="s">
        <v>27</v>
      </c>
      <c r="C17" s="9">
        <v>0</v>
      </c>
      <c r="E17" s="9">
        <v>0</v>
      </c>
      <c r="G17" s="9">
        <v>0</v>
      </c>
      <c r="I17" s="9">
        <v>0</v>
      </c>
      <c r="K17" s="9">
        <v>1</v>
      </c>
      <c r="M17" s="9">
        <v>1</v>
      </c>
      <c r="O17" s="9">
        <v>44359</v>
      </c>
      <c r="Q17" s="26">
        <v>-44358</v>
      </c>
    </row>
    <row r="18" spans="1:17" ht="21.75" customHeight="1">
      <c r="A18" s="8" t="s">
        <v>387</v>
      </c>
      <c r="C18" s="9">
        <v>0</v>
      </c>
      <c r="E18" s="9">
        <v>0</v>
      </c>
      <c r="G18" s="9">
        <v>0</v>
      </c>
      <c r="I18" s="9">
        <v>0</v>
      </c>
      <c r="K18" s="9">
        <v>10260000</v>
      </c>
      <c r="M18" s="9">
        <v>350093881096</v>
      </c>
      <c r="O18" s="9">
        <v>348371863450</v>
      </c>
      <c r="Q18" s="26">
        <v>1722017646</v>
      </c>
    </row>
    <row r="19" spans="1:17" ht="21.75" customHeight="1">
      <c r="A19" s="8" t="s">
        <v>30</v>
      </c>
      <c r="C19" s="9">
        <v>0</v>
      </c>
      <c r="E19" s="9">
        <v>0</v>
      </c>
      <c r="G19" s="9">
        <v>0</v>
      </c>
      <c r="I19" s="9">
        <v>0</v>
      </c>
      <c r="K19" s="9">
        <v>122888890</v>
      </c>
      <c r="M19" s="9">
        <v>275820546654</v>
      </c>
      <c r="O19" s="9">
        <v>274304701286</v>
      </c>
      <c r="Q19" s="26">
        <v>1515845368</v>
      </c>
    </row>
    <row r="20" spans="1:17" ht="21.75" customHeight="1">
      <c r="A20" s="8" t="s">
        <v>31</v>
      </c>
      <c r="C20" s="9">
        <v>0</v>
      </c>
      <c r="E20" s="9">
        <v>0</v>
      </c>
      <c r="G20" s="9">
        <v>0</v>
      </c>
      <c r="I20" s="9">
        <v>0</v>
      </c>
      <c r="K20" s="9">
        <v>25000001</v>
      </c>
      <c r="M20" s="9">
        <v>146410772501</v>
      </c>
      <c r="O20" s="9">
        <v>145911427651</v>
      </c>
      <c r="Q20" s="26">
        <v>499344850</v>
      </c>
    </row>
    <row r="21" spans="1:17" ht="21.75" customHeight="1">
      <c r="A21" s="8" t="s">
        <v>32</v>
      </c>
      <c r="C21" s="9">
        <v>9190000</v>
      </c>
      <c r="E21" s="9">
        <v>123326813250</v>
      </c>
      <c r="G21" s="9">
        <v>120574577658</v>
      </c>
      <c r="I21" s="9">
        <v>2752235592</v>
      </c>
      <c r="K21" s="9">
        <v>20590000</v>
      </c>
      <c r="M21" s="9">
        <v>272270372010</v>
      </c>
      <c r="O21" s="9">
        <v>266594243759</v>
      </c>
      <c r="Q21" s="26">
        <v>5676128251</v>
      </c>
    </row>
    <row r="22" spans="1:17" ht="21.75" customHeight="1">
      <c r="A22" s="8" t="s">
        <v>384</v>
      </c>
      <c r="C22" s="9">
        <v>0</v>
      </c>
      <c r="E22" s="9">
        <v>0</v>
      </c>
      <c r="G22" s="9">
        <v>0</v>
      </c>
      <c r="I22" s="9">
        <v>0</v>
      </c>
      <c r="K22" s="9">
        <v>9943445</v>
      </c>
      <c r="M22" s="9">
        <v>46396114370</v>
      </c>
      <c r="O22" s="9">
        <v>32780178307</v>
      </c>
      <c r="Q22" s="26">
        <v>13615936063</v>
      </c>
    </row>
    <row r="23" spans="1:17" ht="21.75" customHeight="1">
      <c r="A23" s="8" t="s">
        <v>380</v>
      </c>
      <c r="C23" s="9">
        <v>0</v>
      </c>
      <c r="E23" s="9">
        <v>0</v>
      </c>
      <c r="G23" s="9">
        <v>0</v>
      </c>
      <c r="I23" s="9">
        <v>0</v>
      </c>
      <c r="K23" s="9">
        <v>70000000</v>
      </c>
      <c r="M23" s="9">
        <v>104462534160</v>
      </c>
      <c r="O23" s="9">
        <v>104460917494</v>
      </c>
      <c r="Q23" s="26">
        <v>1616666</v>
      </c>
    </row>
    <row r="24" spans="1:17" ht="21.75" customHeight="1">
      <c r="A24" s="8" t="s">
        <v>386</v>
      </c>
      <c r="C24" s="9">
        <v>0</v>
      </c>
      <c r="E24" s="9">
        <v>0</v>
      </c>
      <c r="G24" s="9">
        <v>0</v>
      </c>
      <c r="I24" s="9">
        <v>0</v>
      </c>
      <c r="K24" s="9">
        <v>70000000</v>
      </c>
      <c r="M24" s="9">
        <v>306939127856</v>
      </c>
      <c r="O24" s="9">
        <v>306939127856</v>
      </c>
      <c r="Q24" s="26">
        <v>0</v>
      </c>
    </row>
    <row r="25" spans="1:17" ht="21.75" customHeight="1">
      <c r="A25" s="8" t="s">
        <v>378</v>
      </c>
      <c r="C25" s="9">
        <v>0</v>
      </c>
      <c r="E25" s="9">
        <v>0</v>
      </c>
      <c r="G25" s="9">
        <v>0</v>
      </c>
      <c r="I25" s="9">
        <v>0</v>
      </c>
      <c r="K25" s="9">
        <v>81690204</v>
      </c>
      <c r="M25" s="9">
        <v>164342384522</v>
      </c>
      <c r="O25" s="9">
        <v>165910246715</v>
      </c>
      <c r="Q25" s="26">
        <v>-1567862193</v>
      </c>
    </row>
    <row r="26" spans="1:17" ht="21.75" customHeight="1">
      <c r="A26" s="8" t="s">
        <v>34</v>
      </c>
      <c r="C26" s="9">
        <v>4483315</v>
      </c>
      <c r="E26" s="9">
        <v>58321234056</v>
      </c>
      <c r="G26" s="9">
        <v>56581718646</v>
      </c>
      <c r="I26" s="9">
        <v>1739515410</v>
      </c>
      <c r="K26" s="9">
        <v>42841680</v>
      </c>
      <c r="M26" s="9">
        <v>505743315997</v>
      </c>
      <c r="O26" s="9">
        <v>494552979398</v>
      </c>
      <c r="Q26" s="26">
        <v>11190336599</v>
      </c>
    </row>
    <row r="27" spans="1:17" ht="21.75" customHeight="1">
      <c r="A27" s="8" t="s">
        <v>35</v>
      </c>
      <c r="C27" s="9">
        <v>0</v>
      </c>
      <c r="E27" s="9">
        <v>0</v>
      </c>
      <c r="G27" s="9">
        <v>0</v>
      </c>
      <c r="I27" s="9">
        <v>0</v>
      </c>
      <c r="K27" s="9">
        <v>37117635</v>
      </c>
      <c r="M27" s="9">
        <v>189807127585</v>
      </c>
      <c r="O27" s="9">
        <v>193427793947</v>
      </c>
      <c r="Q27" s="26">
        <v>-3620666362</v>
      </c>
    </row>
    <row r="28" spans="1:17" ht="21.75" customHeight="1">
      <c r="A28" s="8" t="s">
        <v>379</v>
      </c>
      <c r="C28" s="9">
        <v>0</v>
      </c>
      <c r="E28" s="9">
        <v>0</v>
      </c>
      <c r="G28" s="9">
        <v>0</v>
      </c>
      <c r="I28" s="9">
        <v>0</v>
      </c>
      <c r="K28" s="9">
        <v>108994627</v>
      </c>
      <c r="M28" s="9">
        <v>869164242756</v>
      </c>
      <c r="O28" s="9">
        <v>840169553504</v>
      </c>
      <c r="Q28" s="26">
        <v>28994689252</v>
      </c>
    </row>
    <row r="29" spans="1:17" ht="21.75" customHeight="1">
      <c r="A29" s="8" t="s">
        <v>36</v>
      </c>
      <c r="C29" s="9">
        <v>0</v>
      </c>
      <c r="E29" s="9">
        <v>0</v>
      </c>
      <c r="G29" s="9">
        <v>0</v>
      </c>
      <c r="I29" s="9">
        <v>0</v>
      </c>
      <c r="K29" s="9">
        <v>45653252</v>
      </c>
      <c r="M29" s="9">
        <v>914132315365</v>
      </c>
      <c r="O29" s="9">
        <v>890158172349</v>
      </c>
      <c r="Q29" s="26">
        <v>23974143016</v>
      </c>
    </row>
    <row r="30" spans="1:17" ht="21.75" customHeight="1">
      <c r="A30" s="8" t="s">
        <v>37</v>
      </c>
      <c r="C30" s="9">
        <v>0</v>
      </c>
      <c r="E30" s="9">
        <v>0</v>
      </c>
      <c r="G30" s="9">
        <v>0</v>
      </c>
      <c r="I30" s="9">
        <v>0</v>
      </c>
      <c r="K30" s="9">
        <v>25014515</v>
      </c>
      <c r="M30" s="9">
        <v>278426354716</v>
      </c>
      <c r="O30" s="9">
        <v>276049437727</v>
      </c>
      <c r="Q30" s="26">
        <v>2376916989</v>
      </c>
    </row>
    <row r="31" spans="1:17" ht="21.75" customHeight="1">
      <c r="A31" s="8" t="s">
        <v>38</v>
      </c>
      <c r="C31" s="9">
        <v>0</v>
      </c>
      <c r="E31" s="9">
        <v>0</v>
      </c>
      <c r="G31" s="9">
        <v>0</v>
      </c>
      <c r="I31" s="9">
        <v>0</v>
      </c>
      <c r="K31" s="9">
        <v>2913600</v>
      </c>
      <c r="M31" s="9">
        <v>158493370561</v>
      </c>
      <c r="O31" s="9">
        <v>157217084700</v>
      </c>
      <c r="Q31" s="26">
        <v>1276285861</v>
      </c>
    </row>
    <row r="32" spans="1:17" ht="21.75" customHeight="1">
      <c r="A32" s="8" t="s">
        <v>40</v>
      </c>
      <c r="C32" s="9">
        <v>0</v>
      </c>
      <c r="E32" s="9">
        <v>0</v>
      </c>
      <c r="G32" s="9">
        <v>0</v>
      </c>
      <c r="I32" s="9">
        <v>0</v>
      </c>
      <c r="K32" s="9">
        <v>9885632</v>
      </c>
      <c r="M32" s="9">
        <v>129644068419</v>
      </c>
      <c r="O32" s="9">
        <v>166844686032</v>
      </c>
      <c r="Q32" s="26">
        <v>-37200617613</v>
      </c>
    </row>
    <row r="33" spans="1:22" ht="21.75" customHeight="1">
      <c r="A33" s="8" t="s">
        <v>41</v>
      </c>
      <c r="C33" s="9">
        <v>0</v>
      </c>
      <c r="E33" s="9">
        <v>0</v>
      </c>
      <c r="G33" s="9">
        <v>0</v>
      </c>
      <c r="I33" s="9">
        <v>0</v>
      </c>
      <c r="K33" s="9">
        <v>169775001</v>
      </c>
      <c r="M33" s="9">
        <v>795119487641</v>
      </c>
      <c r="O33" s="9">
        <v>785890890823</v>
      </c>
      <c r="Q33" s="26">
        <v>9228596818</v>
      </c>
    </row>
    <row r="34" spans="1:22" ht="21.75" customHeight="1">
      <c r="A34" s="8" t="s">
        <v>42</v>
      </c>
      <c r="C34" s="9">
        <v>0</v>
      </c>
      <c r="E34" s="9">
        <v>0</v>
      </c>
      <c r="G34" s="9">
        <v>0</v>
      </c>
      <c r="I34" s="9">
        <v>0</v>
      </c>
      <c r="K34" s="9">
        <v>30000000</v>
      </c>
      <c r="M34" s="9">
        <v>52605126769</v>
      </c>
      <c r="O34" s="9">
        <v>51582776768</v>
      </c>
      <c r="Q34" s="26">
        <v>1022350001</v>
      </c>
    </row>
    <row r="35" spans="1:22" ht="21.75" customHeight="1">
      <c r="A35" s="8" t="s">
        <v>43</v>
      </c>
      <c r="C35" s="9">
        <v>0</v>
      </c>
      <c r="E35" s="9">
        <v>0</v>
      </c>
      <c r="G35" s="9">
        <v>0</v>
      </c>
      <c r="I35" s="9">
        <v>0</v>
      </c>
      <c r="K35" s="9">
        <v>87400000</v>
      </c>
      <c r="M35" s="9">
        <v>160042517033</v>
      </c>
      <c r="O35" s="9">
        <v>161012951685</v>
      </c>
      <c r="Q35" s="26">
        <v>-970434652</v>
      </c>
    </row>
    <row r="36" spans="1:22" ht="21.75" customHeight="1">
      <c r="A36" s="8" t="s">
        <v>44</v>
      </c>
      <c r="C36" s="9">
        <v>0</v>
      </c>
      <c r="E36" s="9">
        <v>0</v>
      </c>
      <c r="G36" s="9">
        <v>0</v>
      </c>
      <c r="I36" s="9">
        <v>0</v>
      </c>
      <c r="K36" s="9">
        <v>68200000</v>
      </c>
      <c r="M36" s="9">
        <v>262193650021</v>
      </c>
      <c r="O36" s="9">
        <v>286154852037</v>
      </c>
      <c r="Q36" s="26">
        <v>-23961202016</v>
      </c>
    </row>
    <row r="37" spans="1:22" ht="21.75" customHeight="1">
      <c r="A37" s="8" t="s">
        <v>46</v>
      </c>
      <c r="C37" s="9">
        <v>0</v>
      </c>
      <c r="E37" s="9">
        <v>0</v>
      </c>
      <c r="G37" s="9">
        <v>0</v>
      </c>
      <c r="I37" s="9">
        <v>0</v>
      </c>
      <c r="K37" s="9">
        <v>17576232</v>
      </c>
      <c r="M37" s="9">
        <v>169692637777</v>
      </c>
      <c r="O37" s="9">
        <v>194454876402</v>
      </c>
      <c r="Q37" s="26">
        <v>-24762238625</v>
      </c>
    </row>
    <row r="38" spans="1:22" ht="21.75" customHeight="1">
      <c r="A38" s="8" t="s">
        <v>47</v>
      </c>
      <c r="C38" s="9">
        <v>0</v>
      </c>
      <c r="E38" s="9">
        <v>0</v>
      </c>
      <c r="G38" s="9">
        <v>0</v>
      </c>
      <c r="I38" s="9">
        <v>0</v>
      </c>
      <c r="K38" s="9">
        <v>837301</v>
      </c>
      <c r="M38" s="9">
        <v>17051431117</v>
      </c>
      <c r="O38" s="9">
        <v>18100482389</v>
      </c>
      <c r="Q38" s="26">
        <v>-1049051272</v>
      </c>
    </row>
    <row r="39" spans="1:22" ht="21.75" customHeight="1">
      <c r="A39" s="8" t="s">
        <v>382</v>
      </c>
      <c r="C39" s="9">
        <v>0</v>
      </c>
      <c r="E39" s="9">
        <v>0</v>
      </c>
      <c r="G39" s="9">
        <v>0</v>
      </c>
      <c r="I39" s="9">
        <v>0</v>
      </c>
      <c r="K39" s="9">
        <v>17000000</v>
      </c>
      <c r="M39" s="9">
        <v>97864222965</v>
      </c>
      <c r="O39" s="9">
        <v>95469446693</v>
      </c>
      <c r="Q39" s="26">
        <v>2394776272</v>
      </c>
    </row>
    <row r="40" spans="1:22" ht="21.75" customHeight="1">
      <c r="A40" s="8" t="s">
        <v>383</v>
      </c>
      <c r="C40" s="9">
        <v>0</v>
      </c>
      <c r="E40" s="9">
        <v>0</v>
      </c>
      <c r="G40" s="9">
        <v>0</v>
      </c>
      <c r="I40" s="9">
        <v>0</v>
      </c>
      <c r="K40" s="9">
        <v>88707025</v>
      </c>
      <c r="M40" s="9">
        <v>219726747594</v>
      </c>
      <c r="O40" s="9">
        <v>226921429639</v>
      </c>
      <c r="Q40" s="26">
        <v>-7194682045</v>
      </c>
    </row>
    <row r="41" spans="1:22" ht="21.75" customHeight="1">
      <c r="A41" s="8" t="s">
        <v>394</v>
      </c>
      <c r="C41" s="9">
        <v>0</v>
      </c>
      <c r="E41" s="9">
        <v>0</v>
      </c>
      <c r="G41" s="9">
        <v>0</v>
      </c>
      <c r="I41" s="9">
        <v>0</v>
      </c>
      <c r="K41" s="9">
        <v>24400000</v>
      </c>
      <c r="M41" s="9">
        <v>301820433919</v>
      </c>
      <c r="O41" s="9">
        <v>302455510732</v>
      </c>
      <c r="Q41" s="26">
        <v>-635076813</v>
      </c>
    </row>
    <row r="42" spans="1:22" ht="21.75" customHeight="1">
      <c r="A42" s="8" t="s">
        <v>393</v>
      </c>
      <c r="C42" s="9">
        <v>0</v>
      </c>
      <c r="E42" s="9">
        <v>0</v>
      </c>
      <c r="G42" s="9">
        <v>0</v>
      </c>
      <c r="I42" s="9">
        <v>0</v>
      </c>
      <c r="K42" s="9">
        <v>5000000</v>
      </c>
      <c r="M42" s="9">
        <v>50333520437</v>
      </c>
      <c r="O42" s="9">
        <v>50251949405</v>
      </c>
      <c r="Q42" s="26">
        <v>81571032</v>
      </c>
    </row>
    <row r="43" spans="1:22" ht="21.75" customHeight="1">
      <c r="A43" s="8" t="s">
        <v>398</v>
      </c>
      <c r="C43" s="9">
        <v>0</v>
      </c>
      <c r="E43" s="9">
        <v>0</v>
      </c>
      <c r="G43" s="9">
        <v>0</v>
      </c>
      <c r="I43" s="9">
        <v>0</v>
      </c>
      <c r="K43" s="9">
        <v>5000000</v>
      </c>
      <c r="M43" s="9">
        <v>49719673856</v>
      </c>
      <c r="O43" s="9">
        <v>50002621779</v>
      </c>
      <c r="Q43" s="26">
        <v>-282947923</v>
      </c>
    </row>
    <row r="44" spans="1:22" ht="21.75" customHeight="1">
      <c r="A44" s="8" t="s">
        <v>392</v>
      </c>
      <c r="C44" s="9">
        <v>0</v>
      </c>
      <c r="E44" s="9">
        <v>0</v>
      </c>
      <c r="G44" s="9">
        <v>0</v>
      </c>
      <c r="I44" s="9">
        <v>0</v>
      </c>
      <c r="K44" s="9">
        <v>6000000</v>
      </c>
      <c r="M44" s="9">
        <v>60316274311</v>
      </c>
      <c r="O44" s="9">
        <v>60359940476</v>
      </c>
      <c r="Q44" s="26">
        <v>-43666165</v>
      </c>
    </row>
    <row r="45" spans="1:22" ht="21.75" customHeight="1">
      <c r="A45" s="38" t="s">
        <v>84</v>
      </c>
      <c r="C45" s="31">
        <v>8276349</v>
      </c>
      <c r="E45" s="31">
        <v>495988574460</v>
      </c>
      <c r="G45" s="31">
        <v>458998724720</v>
      </c>
      <c r="I45" s="31">
        <v>36989849740</v>
      </c>
      <c r="K45" s="31">
        <v>10572947</v>
      </c>
      <c r="M45" s="31">
        <v>587523569508</v>
      </c>
      <c r="O45" s="31">
        <v>548102966956</v>
      </c>
      <c r="Q45" s="31">
        <v>39420602552</v>
      </c>
    </row>
    <row r="46" spans="1:22" ht="21.75" customHeight="1">
      <c r="A46" s="8" t="s">
        <v>395</v>
      </c>
      <c r="C46" s="9">
        <v>0</v>
      </c>
      <c r="E46" s="9">
        <v>0</v>
      </c>
      <c r="G46" s="9">
        <v>0</v>
      </c>
      <c r="I46" s="9">
        <v>0</v>
      </c>
      <c r="K46" s="9">
        <v>10000000</v>
      </c>
      <c r="M46" s="9">
        <v>109140169404</v>
      </c>
      <c r="O46" s="9">
        <v>107133448569</v>
      </c>
      <c r="Q46" s="26">
        <v>2006720835</v>
      </c>
    </row>
    <row r="47" spans="1:22" ht="21.75" customHeight="1">
      <c r="A47" s="8" t="s">
        <v>397</v>
      </c>
      <c r="C47" s="9">
        <v>0</v>
      </c>
      <c r="E47" s="9">
        <v>0</v>
      </c>
      <c r="G47" s="9">
        <v>0</v>
      </c>
      <c r="I47" s="9">
        <v>0</v>
      </c>
      <c r="K47" s="9">
        <v>1996637</v>
      </c>
      <c r="M47" s="9">
        <v>364631838851</v>
      </c>
      <c r="O47" s="9">
        <v>355274220992</v>
      </c>
      <c r="Q47" s="26">
        <v>9357617859</v>
      </c>
    </row>
    <row r="48" spans="1:22" ht="21.75" customHeight="1">
      <c r="A48" s="8" t="s">
        <v>87</v>
      </c>
      <c r="C48" s="9">
        <v>0</v>
      </c>
      <c r="E48" s="9">
        <v>0</v>
      </c>
      <c r="G48" s="9">
        <v>0</v>
      </c>
      <c r="I48" s="9">
        <v>0</v>
      </c>
      <c r="K48" s="9">
        <v>1648000</v>
      </c>
      <c r="M48" s="9">
        <v>156418272000</v>
      </c>
      <c r="O48" s="9">
        <v>156911923500</v>
      </c>
      <c r="Q48" s="26">
        <v>-493651500</v>
      </c>
      <c r="T48" s="67"/>
      <c r="U48" s="67"/>
      <c r="V48" s="67"/>
    </row>
    <row r="49" spans="1:22" ht="21.75" customHeight="1">
      <c r="A49" s="8" t="s">
        <v>88</v>
      </c>
      <c r="C49" s="9">
        <v>0</v>
      </c>
      <c r="E49" s="9">
        <v>0</v>
      </c>
      <c r="G49" s="9">
        <v>0</v>
      </c>
      <c r="I49" s="9">
        <v>0</v>
      </c>
      <c r="K49" s="9">
        <v>284200</v>
      </c>
      <c r="M49" s="9">
        <v>206670646225</v>
      </c>
      <c r="O49" s="9">
        <v>207307999695</v>
      </c>
      <c r="Q49" s="26">
        <v>-637353470</v>
      </c>
      <c r="T49" s="67"/>
      <c r="U49" s="67"/>
      <c r="V49" s="67"/>
    </row>
    <row r="50" spans="1:22" ht="21.75" customHeight="1">
      <c r="A50" s="107" t="s">
        <v>396</v>
      </c>
      <c r="B50" s="108"/>
      <c r="C50" s="109">
        <v>0</v>
      </c>
      <c r="D50" s="108"/>
      <c r="E50" s="109">
        <v>0</v>
      </c>
      <c r="F50" s="108"/>
      <c r="G50" s="109">
        <v>0</v>
      </c>
      <c r="H50" s="108"/>
      <c r="I50" s="109">
        <v>0</v>
      </c>
      <c r="J50" s="108"/>
      <c r="K50" s="109">
        <v>2578600</v>
      </c>
      <c r="L50" s="108"/>
      <c r="M50" s="109">
        <v>763827734800</v>
      </c>
      <c r="N50" s="108"/>
      <c r="O50" s="109">
        <v>748201524324</v>
      </c>
      <c r="P50" s="108"/>
      <c r="Q50" s="109">
        <v>15626210476</v>
      </c>
      <c r="S50" s="34"/>
      <c r="T50" s="67"/>
      <c r="U50" s="67"/>
      <c r="V50" s="67"/>
    </row>
    <row r="51" spans="1:22" ht="21.75" customHeight="1">
      <c r="A51" s="8" t="s">
        <v>286</v>
      </c>
      <c r="C51" s="9">
        <v>10000000</v>
      </c>
      <c r="E51" s="9">
        <v>9550900000000</v>
      </c>
      <c r="G51" s="9">
        <v>9400756698840</v>
      </c>
      <c r="I51" s="9">
        <v>150143301160</v>
      </c>
      <c r="K51" s="9">
        <v>10000000</v>
      </c>
      <c r="M51" s="9">
        <v>9550900000000</v>
      </c>
      <c r="O51" s="9">
        <v>9400756698840</v>
      </c>
      <c r="Q51" s="26">
        <v>150143301160</v>
      </c>
      <c r="S51" s="34"/>
      <c r="T51" s="67"/>
      <c r="U51" s="67"/>
      <c r="V51" s="67"/>
    </row>
    <row r="52" spans="1:22" ht="21.75" customHeight="1">
      <c r="A52" s="8" t="s">
        <v>214</v>
      </c>
      <c r="C52" s="9">
        <v>0</v>
      </c>
      <c r="E52" s="9">
        <v>0</v>
      </c>
      <c r="G52" s="9">
        <v>0</v>
      </c>
      <c r="I52" s="9">
        <v>0</v>
      </c>
      <c r="K52" s="9">
        <v>3000000</v>
      </c>
      <c r="M52" s="9">
        <v>2999940000000</v>
      </c>
      <c r="O52" s="9">
        <v>3000000000000</v>
      </c>
      <c r="Q52" s="26">
        <v>-60000000</v>
      </c>
      <c r="S52" s="34"/>
      <c r="T52" s="67"/>
      <c r="U52" s="67"/>
      <c r="V52" s="67"/>
    </row>
    <row r="53" spans="1:22" ht="21.75" customHeight="1">
      <c r="A53" s="8" t="s">
        <v>107</v>
      </c>
      <c r="C53" s="9">
        <v>0</v>
      </c>
      <c r="E53" s="9">
        <v>0</v>
      </c>
      <c r="G53" s="9">
        <v>0</v>
      </c>
      <c r="I53" s="9">
        <v>0</v>
      </c>
      <c r="K53" s="9">
        <v>35000</v>
      </c>
      <c r="M53" s="9">
        <v>156915230802</v>
      </c>
      <c r="O53" s="9">
        <v>156380560000</v>
      </c>
      <c r="Q53" s="26">
        <v>534670802</v>
      </c>
      <c r="T53" s="67"/>
      <c r="U53" s="67"/>
      <c r="V53" s="67"/>
    </row>
    <row r="54" spans="1:22" ht="21.75" customHeight="1">
      <c r="A54" s="8" t="s">
        <v>110</v>
      </c>
      <c r="C54" s="9">
        <v>0</v>
      </c>
      <c r="E54" s="9">
        <v>0</v>
      </c>
      <c r="G54" s="9">
        <v>0</v>
      </c>
      <c r="I54" s="9">
        <v>0</v>
      </c>
      <c r="K54" s="9">
        <v>360000</v>
      </c>
      <c r="M54" s="9">
        <v>1499389616619</v>
      </c>
      <c r="O54" s="9">
        <v>1494131760000</v>
      </c>
      <c r="Q54" s="26">
        <v>5257856619</v>
      </c>
      <c r="T54" s="67"/>
      <c r="U54" s="67"/>
      <c r="V54" s="67"/>
    </row>
    <row r="55" spans="1:22" ht="21.75" customHeight="1">
      <c r="A55" s="8" t="s">
        <v>268</v>
      </c>
      <c r="C55" s="9">
        <v>0</v>
      </c>
      <c r="E55" s="9">
        <v>0</v>
      </c>
      <c r="G55" s="9">
        <v>0</v>
      </c>
      <c r="I55" s="9">
        <v>0</v>
      </c>
      <c r="K55" s="9">
        <v>1520000</v>
      </c>
      <c r="M55" s="9">
        <v>1462656000000</v>
      </c>
      <c r="O55" s="9">
        <v>1424735639851</v>
      </c>
      <c r="Q55" s="26">
        <v>37920360149</v>
      </c>
    </row>
    <row r="56" spans="1:22" ht="21.75" customHeight="1">
      <c r="A56" s="8" t="s">
        <v>403</v>
      </c>
      <c r="C56" s="9">
        <v>0</v>
      </c>
      <c r="E56" s="9">
        <v>0</v>
      </c>
      <c r="G56" s="9">
        <v>0</v>
      </c>
      <c r="I56" s="9">
        <v>0</v>
      </c>
      <c r="K56" s="9">
        <v>18618</v>
      </c>
      <c r="M56" s="9">
        <v>18618000000</v>
      </c>
      <c r="O56" s="9">
        <v>18439731634</v>
      </c>
      <c r="Q56" s="26">
        <v>178268366</v>
      </c>
    </row>
    <row r="57" spans="1:22" ht="21.75" customHeight="1">
      <c r="A57" s="8" t="s">
        <v>310</v>
      </c>
      <c r="C57" s="9">
        <v>0</v>
      </c>
      <c r="E57" s="9">
        <v>0</v>
      </c>
      <c r="G57" s="9">
        <v>0</v>
      </c>
      <c r="I57" s="9">
        <v>0</v>
      </c>
      <c r="K57" s="9">
        <v>3000</v>
      </c>
      <c r="M57" s="9">
        <v>2851982986</v>
      </c>
      <c r="O57" s="9">
        <v>2951980693</v>
      </c>
      <c r="Q57" s="26">
        <v>-99997707</v>
      </c>
    </row>
    <row r="58" spans="1:22" ht="21.75" customHeight="1">
      <c r="A58" s="8" t="s">
        <v>404</v>
      </c>
      <c r="C58" s="9">
        <v>0</v>
      </c>
      <c r="E58" s="9">
        <v>0</v>
      </c>
      <c r="G58" s="9">
        <v>0</v>
      </c>
      <c r="I58" s="9">
        <v>0</v>
      </c>
      <c r="K58" s="9">
        <v>2000000</v>
      </c>
      <c r="M58" s="9">
        <v>1999687500000</v>
      </c>
      <c r="O58" s="9">
        <v>2000110000000</v>
      </c>
      <c r="Q58" s="26">
        <v>-422500000</v>
      </c>
    </row>
    <row r="59" spans="1:22" ht="21.75" customHeight="1">
      <c r="A59" s="8" t="s">
        <v>171</v>
      </c>
      <c r="C59" s="9">
        <v>0</v>
      </c>
      <c r="E59" s="9">
        <v>0</v>
      </c>
      <c r="G59" s="9">
        <v>0</v>
      </c>
      <c r="I59" s="9">
        <v>0</v>
      </c>
      <c r="K59" s="9">
        <v>3000000</v>
      </c>
      <c r="M59" s="9">
        <v>2999531250000</v>
      </c>
      <c r="O59" s="9">
        <v>3000020000000</v>
      </c>
      <c r="Q59" s="26">
        <v>-488750000</v>
      </c>
    </row>
    <row r="60" spans="1:22" ht="21.75" customHeight="1">
      <c r="A60" s="8" t="s">
        <v>304</v>
      </c>
      <c r="C60" s="9">
        <v>0</v>
      </c>
      <c r="E60" s="9">
        <v>0</v>
      </c>
      <c r="G60" s="9">
        <v>0</v>
      </c>
      <c r="I60" s="9">
        <v>0</v>
      </c>
      <c r="K60" s="9">
        <v>4000</v>
      </c>
      <c r="M60" s="9">
        <v>3709202588</v>
      </c>
      <c r="O60" s="9">
        <v>3954176233</v>
      </c>
      <c r="Q60" s="26">
        <v>-244973645</v>
      </c>
    </row>
    <row r="61" spans="1:22" ht="21.75" customHeight="1">
      <c r="A61" s="8" t="s">
        <v>405</v>
      </c>
      <c r="C61" s="9">
        <v>0</v>
      </c>
      <c r="E61" s="9">
        <v>0</v>
      </c>
      <c r="G61" s="9">
        <v>0</v>
      </c>
      <c r="I61" s="9">
        <v>0</v>
      </c>
      <c r="K61" s="9">
        <v>14930000</v>
      </c>
      <c r="M61" s="9">
        <v>12188669064183</v>
      </c>
      <c r="O61" s="9">
        <v>13397768764194</v>
      </c>
      <c r="Q61" s="26">
        <v>-1209099700011</v>
      </c>
    </row>
    <row r="62" spans="1:22" ht="21.75" customHeight="1">
      <c r="A62" s="8" t="s">
        <v>226</v>
      </c>
      <c r="C62" s="9">
        <v>0</v>
      </c>
      <c r="E62" s="9">
        <v>0</v>
      </c>
      <c r="G62" s="9">
        <v>0</v>
      </c>
      <c r="I62" s="9">
        <v>0</v>
      </c>
      <c r="K62" s="9">
        <v>5000</v>
      </c>
      <c r="M62" s="9">
        <v>4557273846</v>
      </c>
      <c r="O62" s="9">
        <v>4317417327</v>
      </c>
      <c r="Q62" s="26">
        <v>239856519</v>
      </c>
    </row>
    <row r="63" spans="1:22" ht="21.75" customHeight="1">
      <c r="A63" s="8" t="s">
        <v>406</v>
      </c>
      <c r="C63" s="9">
        <v>0</v>
      </c>
      <c r="E63" s="9">
        <v>0</v>
      </c>
      <c r="G63" s="9">
        <v>0</v>
      </c>
      <c r="I63" s="9">
        <v>0</v>
      </c>
      <c r="K63" s="9">
        <v>1371800</v>
      </c>
      <c r="M63" s="9">
        <v>3821313070250</v>
      </c>
      <c r="O63" s="9">
        <v>3595957158763</v>
      </c>
      <c r="Q63" s="26">
        <v>225355911487</v>
      </c>
    </row>
    <row r="64" spans="1:22" ht="21.75" customHeight="1">
      <c r="A64" s="8" t="s">
        <v>407</v>
      </c>
      <c r="C64" s="9">
        <v>0</v>
      </c>
      <c r="E64" s="9">
        <v>0</v>
      </c>
      <c r="G64" s="9">
        <v>0</v>
      </c>
      <c r="I64" s="9">
        <v>0</v>
      </c>
      <c r="K64" s="9">
        <v>202287</v>
      </c>
      <c r="M64" s="9">
        <v>202287000000</v>
      </c>
      <c r="O64" s="9">
        <v>494426584313</v>
      </c>
      <c r="Q64" s="26">
        <v>-292139584313</v>
      </c>
    </row>
    <row r="65" spans="1:17" ht="21.75" customHeight="1">
      <c r="A65" s="8" t="s">
        <v>408</v>
      </c>
      <c r="C65" s="9">
        <v>0</v>
      </c>
      <c r="E65" s="9">
        <v>0</v>
      </c>
      <c r="G65" s="9">
        <v>0</v>
      </c>
      <c r="I65" s="9">
        <v>0</v>
      </c>
      <c r="K65" s="9">
        <v>2999990</v>
      </c>
      <c r="M65" s="9">
        <v>2999519751816</v>
      </c>
      <c r="O65" s="9">
        <v>3000050904437</v>
      </c>
      <c r="Q65" s="26">
        <v>-531152621</v>
      </c>
    </row>
    <row r="66" spans="1:17" ht="21.75" customHeight="1">
      <c r="A66" s="8" t="s">
        <v>409</v>
      </c>
      <c r="C66" s="9">
        <v>0</v>
      </c>
      <c r="E66" s="9">
        <v>0</v>
      </c>
      <c r="G66" s="9">
        <v>0</v>
      </c>
      <c r="I66" s="9">
        <v>0</v>
      </c>
      <c r="K66" s="9">
        <v>1800000</v>
      </c>
      <c r="M66" s="9">
        <v>1783230647090</v>
      </c>
      <c r="O66" s="9">
        <v>1799133847875</v>
      </c>
      <c r="Q66" s="26">
        <v>-15903200785</v>
      </c>
    </row>
    <row r="67" spans="1:17" ht="21.75" customHeight="1">
      <c r="A67" s="8" t="s">
        <v>410</v>
      </c>
      <c r="C67" s="9">
        <v>0</v>
      </c>
      <c r="E67" s="9">
        <v>0</v>
      </c>
      <c r="G67" s="9">
        <v>0</v>
      </c>
      <c r="I67" s="9">
        <v>0</v>
      </c>
      <c r="K67" s="9">
        <v>349105</v>
      </c>
      <c r="M67" s="9">
        <v>1461250726267</v>
      </c>
      <c r="O67" s="9">
        <v>1310523904910</v>
      </c>
      <c r="Q67" s="26">
        <v>150726821357</v>
      </c>
    </row>
    <row r="68" spans="1:17" ht="21.75" customHeight="1">
      <c r="A68" s="8" t="s">
        <v>411</v>
      </c>
      <c r="C68" s="9">
        <v>0</v>
      </c>
      <c r="E68" s="9">
        <v>0</v>
      </c>
      <c r="G68" s="9">
        <v>0</v>
      </c>
      <c r="I68" s="9">
        <v>0</v>
      </c>
      <c r="K68" s="9">
        <v>997998</v>
      </c>
      <c r="M68" s="9">
        <v>842642020384</v>
      </c>
      <c r="O68" s="9">
        <v>900529944358</v>
      </c>
      <c r="Q68" s="26">
        <v>-57887923974</v>
      </c>
    </row>
    <row r="69" spans="1:17" ht="21.75" customHeight="1">
      <c r="A69" s="8" t="s">
        <v>180</v>
      </c>
      <c r="C69" s="9">
        <v>0</v>
      </c>
      <c r="E69" s="9">
        <v>0</v>
      </c>
      <c r="G69" s="9">
        <v>0</v>
      </c>
      <c r="I69" s="9">
        <v>0</v>
      </c>
      <c r="K69" s="9">
        <v>9453500</v>
      </c>
      <c r="M69" s="9">
        <v>8103770613081</v>
      </c>
      <c r="O69" s="9">
        <v>9002826691851</v>
      </c>
      <c r="Q69" s="26">
        <v>-899056078770</v>
      </c>
    </row>
    <row r="70" spans="1:17" ht="21.75" customHeight="1">
      <c r="A70" s="8" t="s">
        <v>412</v>
      </c>
      <c r="C70" s="9">
        <v>0</v>
      </c>
      <c r="E70" s="9">
        <v>0</v>
      </c>
      <c r="G70" s="9">
        <v>0</v>
      </c>
      <c r="I70" s="9">
        <v>0</v>
      </c>
      <c r="K70" s="9">
        <v>241100</v>
      </c>
      <c r="M70" s="9">
        <v>241100000000</v>
      </c>
      <c r="O70" s="9">
        <v>233149653964</v>
      </c>
      <c r="Q70" s="26">
        <v>7950346036</v>
      </c>
    </row>
    <row r="71" spans="1:17" ht="21.75" customHeight="1">
      <c r="A71" s="8" t="s">
        <v>413</v>
      </c>
      <c r="C71" s="9">
        <v>0</v>
      </c>
      <c r="E71" s="9">
        <v>0</v>
      </c>
      <c r="G71" s="9">
        <v>0</v>
      </c>
      <c r="I71" s="9">
        <v>0</v>
      </c>
      <c r="K71" s="9">
        <v>3997800</v>
      </c>
      <c r="M71" s="9">
        <v>3366040379350</v>
      </c>
      <c r="O71" s="9">
        <v>3607360547371</v>
      </c>
      <c r="Q71" s="26">
        <v>-241320168021</v>
      </c>
    </row>
    <row r="72" spans="1:17" ht="21.75" customHeight="1">
      <c r="A72" s="8" t="s">
        <v>414</v>
      </c>
      <c r="C72" s="9">
        <v>0</v>
      </c>
      <c r="E72" s="9">
        <v>0</v>
      </c>
      <c r="G72" s="9">
        <v>0</v>
      </c>
      <c r="I72" s="9">
        <v>0</v>
      </c>
      <c r="K72" s="9">
        <v>996800</v>
      </c>
      <c r="M72" s="9">
        <v>839275063458</v>
      </c>
      <c r="O72" s="9">
        <v>863470987512</v>
      </c>
      <c r="Q72" s="26">
        <v>-24195924054</v>
      </c>
    </row>
    <row r="73" spans="1:17" ht="21.75" customHeight="1">
      <c r="A73" s="8" t="s">
        <v>415</v>
      </c>
      <c r="C73" s="9">
        <v>0</v>
      </c>
      <c r="E73" s="9">
        <v>0</v>
      </c>
      <c r="G73" s="9">
        <v>0</v>
      </c>
      <c r="I73" s="9">
        <v>0</v>
      </c>
      <c r="K73" s="9">
        <v>3120000</v>
      </c>
      <c r="M73" s="9">
        <v>3120000000000</v>
      </c>
      <c r="O73" s="9">
        <v>3039383536891</v>
      </c>
      <c r="Q73" s="26">
        <v>80616463109</v>
      </c>
    </row>
    <row r="74" spans="1:17" ht="21.75" customHeight="1">
      <c r="A74" s="8" t="s">
        <v>177</v>
      </c>
      <c r="C74" s="9">
        <v>0</v>
      </c>
      <c r="E74" s="9">
        <v>0</v>
      </c>
      <c r="G74" s="9">
        <v>0</v>
      </c>
      <c r="I74" s="9">
        <v>0</v>
      </c>
      <c r="K74" s="9">
        <v>6004000</v>
      </c>
      <c r="M74" s="9">
        <v>5462843389653</v>
      </c>
      <c r="O74" s="9">
        <v>6004540573673</v>
      </c>
      <c r="Q74" s="26">
        <v>-541697184020</v>
      </c>
    </row>
    <row r="75" spans="1:17" ht="21.75" customHeight="1">
      <c r="A75" s="8" t="s">
        <v>416</v>
      </c>
      <c r="C75" s="9">
        <v>0</v>
      </c>
      <c r="E75" s="9">
        <v>0</v>
      </c>
      <c r="G75" s="9">
        <v>0</v>
      </c>
      <c r="I75" s="9">
        <v>0</v>
      </c>
      <c r="K75" s="9">
        <v>1990000</v>
      </c>
      <c r="M75" s="9">
        <v>1990000000000</v>
      </c>
      <c r="O75" s="9">
        <v>1989922412390</v>
      </c>
      <c r="Q75" s="26">
        <v>77587610</v>
      </c>
    </row>
    <row r="76" spans="1:17" ht="21.75" customHeight="1">
      <c r="A76" s="8" t="s">
        <v>122</v>
      </c>
      <c r="C76" s="9">
        <v>0</v>
      </c>
      <c r="E76" s="9">
        <v>0</v>
      </c>
      <c r="G76" s="9">
        <v>0</v>
      </c>
      <c r="I76" s="9">
        <v>0</v>
      </c>
      <c r="K76" s="9">
        <v>1312330</v>
      </c>
      <c r="M76" s="9">
        <v>1312330000000</v>
      </c>
      <c r="O76" s="9">
        <v>1312092140187</v>
      </c>
      <c r="Q76" s="26">
        <v>237859813</v>
      </c>
    </row>
    <row r="77" spans="1:17" ht="21.75" customHeight="1">
      <c r="A77" s="8" t="s">
        <v>417</v>
      </c>
      <c r="C77" s="9">
        <v>0</v>
      </c>
      <c r="E77" s="9">
        <v>0</v>
      </c>
      <c r="G77" s="9">
        <v>0</v>
      </c>
      <c r="I77" s="9">
        <v>0</v>
      </c>
      <c r="K77" s="9">
        <v>4989600</v>
      </c>
      <c r="M77" s="9">
        <v>4989600000000</v>
      </c>
      <c r="O77" s="9">
        <v>4988695635000</v>
      </c>
      <c r="Q77" s="26">
        <v>904365000</v>
      </c>
    </row>
    <row r="78" spans="1:17" ht="21.75" customHeight="1">
      <c r="A78" s="8" t="s">
        <v>418</v>
      </c>
      <c r="C78" s="9">
        <v>0</v>
      </c>
      <c r="E78" s="9">
        <v>0</v>
      </c>
      <c r="G78" s="9">
        <v>0</v>
      </c>
      <c r="I78" s="9">
        <v>0</v>
      </c>
      <c r="K78" s="9">
        <v>1000000</v>
      </c>
      <c r="M78" s="9">
        <v>1000000000000</v>
      </c>
      <c r="O78" s="9">
        <v>999320000000</v>
      </c>
      <c r="Q78" s="26">
        <v>680000000</v>
      </c>
    </row>
    <row r="79" spans="1:17" ht="21.75" customHeight="1">
      <c r="A79" s="8" t="s">
        <v>419</v>
      </c>
      <c r="C79" s="9">
        <v>0</v>
      </c>
      <c r="E79" s="9">
        <v>0</v>
      </c>
      <c r="G79" s="9">
        <v>0</v>
      </c>
      <c r="I79" s="9">
        <v>0</v>
      </c>
      <c r="K79" s="9">
        <v>19600</v>
      </c>
      <c r="M79" s="9">
        <v>19600000000</v>
      </c>
      <c r="O79" s="9">
        <v>19247826698</v>
      </c>
      <c r="Q79" s="26">
        <v>352173302</v>
      </c>
    </row>
    <row r="80" spans="1:17" ht="21.75" customHeight="1">
      <c r="A80" s="8" t="s">
        <v>420</v>
      </c>
      <c r="C80" s="9">
        <v>0</v>
      </c>
      <c r="E80" s="9">
        <v>0</v>
      </c>
      <c r="G80" s="9">
        <v>0</v>
      </c>
      <c r="I80" s="9">
        <v>0</v>
      </c>
      <c r="K80" s="9">
        <v>17800</v>
      </c>
      <c r="M80" s="9">
        <v>17800000000</v>
      </c>
      <c r="O80" s="9">
        <v>16353277431</v>
      </c>
      <c r="Q80" s="26">
        <v>1446722569</v>
      </c>
    </row>
    <row r="81" spans="1:20" ht="21.75" customHeight="1">
      <c r="A81" s="8" t="s">
        <v>421</v>
      </c>
      <c r="C81" s="9">
        <v>0</v>
      </c>
      <c r="E81" s="9">
        <v>0</v>
      </c>
      <c r="G81" s="9">
        <v>0</v>
      </c>
      <c r="I81" s="9">
        <v>0</v>
      </c>
      <c r="K81" s="9">
        <v>247200</v>
      </c>
      <c r="M81" s="9">
        <v>247200000000</v>
      </c>
      <c r="O81" s="9">
        <v>238106843311</v>
      </c>
      <c r="Q81" s="26">
        <v>9093156689</v>
      </c>
    </row>
    <row r="82" spans="1:20" ht="21.75" customHeight="1">
      <c r="A82" s="8" t="s">
        <v>422</v>
      </c>
      <c r="C82" s="9">
        <v>0</v>
      </c>
      <c r="E82" s="9">
        <v>0</v>
      </c>
      <c r="G82" s="9">
        <v>0</v>
      </c>
      <c r="I82" s="9">
        <v>0</v>
      </c>
      <c r="K82" s="9">
        <v>1199966</v>
      </c>
      <c r="M82" s="9">
        <v>1183352195322</v>
      </c>
      <c r="O82" s="9">
        <v>1199748506162</v>
      </c>
      <c r="Q82" s="26">
        <v>-16396310840</v>
      </c>
    </row>
    <row r="83" spans="1:20" ht="21.75" customHeight="1">
      <c r="A83" s="8" t="s">
        <v>423</v>
      </c>
      <c r="C83" s="9">
        <v>0</v>
      </c>
      <c r="E83" s="9">
        <v>0</v>
      </c>
      <c r="G83" s="9">
        <v>0</v>
      </c>
      <c r="I83" s="9">
        <v>0</v>
      </c>
      <c r="K83" s="9">
        <v>206600</v>
      </c>
      <c r="M83" s="9">
        <v>206600000000</v>
      </c>
      <c r="O83" s="9">
        <v>194964066356</v>
      </c>
      <c r="Q83" s="26">
        <v>11635933644</v>
      </c>
    </row>
    <row r="84" spans="1:20" ht="21.75" customHeight="1">
      <c r="A84" s="8" t="s">
        <v>424</v>
      </c>
      <c r="C84" s="9">
        <v>0</v>
      </c>
      <c r="E84" s="9">
        <v>0</v>
      </c>
      <c r="G84" s="9">
        <v>0</v>
      </c>
      <c r="I84" s="9">
        <v>0</v>
      </c>
      <c r="K84" s="9">
        <v>4509310</v>
      </c>
      <c r="M84" s="9">
        <v>4509310000000</v>
      </c>
      <c r="O84" s="9">
        <v>4509095129431</v>
      </c>
      <c r="Q84" s="26">
        <v>214870569</v>
      </c>
    </row>
    <row r="85" spans="1:20" ht="21.75" customHeight="1">
      <c r="A85" s="8" t="s">
        <v>116</v>
      </c>
      <c r="C85" s="9">
        <v>0</v>
      </c>
      <c r="E85" s="9">
        <v>0</v>
      </c>
      <c r="G85" s="9">
        <v>0</v>
      </c>
      <c r="I85" s="9">
        <v>0</v>
      </c>
      <c r="K85" s="9">
        <v>1120000</v>
      </c>
      <c r="M85" s="9">
        <v>1002296943975</v>
      </c>
      <c r="O85" s="9">
        <v>957314103892</v>
      </c>
      <c r="Q85" s="26">
        <v>44982840083</v>
      </c>
    </row>
    <row r="86" spans="1:20" ht="21.75" customHeight="1">
      <c r="A86" s="8" t="s">
        <v>425</v>
      </c>
      <c r="C86" s="9">
        <v>0</v>
      </c>
      <c r="E86" s="9">
        <v>0</v>
      </c>
      <c r="G86" s="9">
        <v>0</v>
      </c>
      <c r="I86" s="9">
        <v>0</v>
      </c>
      <c r="K86" s="9">
        <v>4799000</v>
      </c>
      <c r="M86" s="9">
        <v>4515780367917</v>
      </c>
      <c r="O86" s="9">
        <v>4798130181250</v>
      </c>
      <c r="Q86" s="26">
        <v>-282349813333</v>
      </c>
    </row>
    <row r="87" spans="1:20" ht="21.75" customHeight="1">
      <c r="A87" s="8" t="s">
        <v>426</v>
      </c>
      <c r="C87" s="9">
        <v>0</v>
      </c>
      <c r="E87" s="9">
        <v>0</v>
      </c>
      <c r="G87" s="9">
        <v>0</v>
      </c>
      <c r="I87" s="9">
        <v>0</v>
      </c>
      <c r="K87" s="9">
        <v>1800000</v>
      </c>
      <c r="M87" s="9">
        <v>1709721562500</v>
      </c>
      <c r="O87" s="9">
        <v>1799673750000</v>
      </c>
      <c r="Q87" s="26">
        <v>-89952187500</v>
      </c>
      <c r="T87" s="67"/>
    </row>
    <row r="88" spans="1:20" ht="21.75" customHeight="1">
      <c r="A88" s="8" t="s">
        <v>427</v>
      </c>
      <c r="C88" s="9">
        <v>0</v>
      </c>
      <c r="E88" s="9">
        <v>0</v>
      </c>
      <c r="G88" s="9">
        <v>0</v>
      </c>
      <c r="I88" s="9">
        <v>0</v>
      </c>
      <c r="K88" s="9">
        <v>1992059</v>
      </c>
      <c r="M88" s="9">
        <v>1880842329234</v>
      </c>
      <c r="O88" s="9">
        <v>1892113042340</v>
      </c>
      <c r="Q88" s="26">
        <v>-11270713106</v>
      </c>
      <c r="T88" s="67"/>
    </row>
    <row r="89" spans="1:20" ht="21.75" customHeight="1">
      <c r="A89" s="8" t="s">
        <v>428</v>
      </c>
      <c r="C89" s="9">
        <v>0</v>
      </c>
      <c r="E89" s="9">
        <v>0</v>
      </c>
      <c r="G89" s="9">
        <v>0</v>
      </c>
      <c r="I89" s="9">
        <v>0</v>
      </c>
      <c r="K89" s="9">
        <v>6732000</v>
      </c>
      <c r="M89" s="9">
        <v>6732000000000</v>
      </c>
      <c r="O89" s="9">
        <v>6697354772389</v>
      </c>
      <c r="Q89" s="26">
        <v>34645227611</v>
      </c>
      <c r="T89" s="67"/>
    </row>
    <row r="90" spans="1:20" ht="21.75" customHeight="1">
      <c r="A90" s="11" t="s">
        <v>429</v>
      </c>
      <c r="C90" s="13">
        <v>0</v>
      </c>
      <c r="E90" s="13">
        <v>0</v>
      </c>
      <c r="G90" s="13">
        <v>0</v>
      </c>
      <c r="I90" s="13">
        <v>0</v>
      </c>
      <c r="K90" s="13">
        <v>17396400</v>
      </c>
      <c r="M90" s="13">
        <v>17396400000000</v>
      </c>
      <c r="O90" s="13">
        <v>17311916079983</v>
      </c>
      <c r="Q90" s="27">
        <v>84483920017</v>
      </c>
      <c r="S90" s="34"/>
      <c r="T90" s="67"/>
    </row>
    <row r="91" spans="1:20" ht="21.75" customHeight="1" thickBot="1">
      <c r="A91" s="15" t="s">
        <v>50</v>
      </c>
      <c r="C91" s="16">
        <v>71949679</v>
      </c>
      <c r="E91" s="16">
        <v>10334502352312</v>
      </c>
      <c r="G91" s="16">
        <v>10142413085998</v>
      </c>
      <c r="I91" s="16">
        <v>192089266314</v>
      </c>
      <c r="K91" s="16">
        <v>2726790825</v>
      </c>
      <c r="M91" s="16">
        <v>126408339685839</v>
      </c>
      <c r="O91" s="16">
        <v>129134094398365</v>
      </c>
      <c r="Q91" s="29">
        <f>SUM(Q8:Q90)</f>
        <v>-2725754712526</v>
      </c>
      <c r="T91" s="67"/>
    </row>
    <row r="92" spans="1:20" ht="18.75">
      <c r="S92" s="34"/>
      <c r="T92" s="67"/>
    </row>
    <row r="93" spans="1:20" ht="18.75">
      <c r="S93" s="34"/>
      <c r="T93" s="67"/>
    </row>
    <row r="94" spans="1:20" ht="18.75">
      <c r="Q94" s="26"/>
      <c r="T94" s="67"/>
    </row>
    <row r="95" spans="1:20" ht="18.75">
      <c r="Q95" s="26"/>
    </row>
    <row r="96" spans="1:20" ht="18.75">
      <c r="Q96" s="26"/>
    </row>
    <row r="97" spans="17:17">
      <c r="Q97" s="34"/>
    </row>
  </sheetData>
  <sortState xmlns:xlrd2="http://schemas.microsoft.com/office/spreadsheetml/2017/richdata2" ref="A8:Q50">
    <sortCondition ref="A8:A50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2"/>
  <sheetViews>
    <sheetView rightToLeft="1" topLeftCell="A28" workbookViewId="0">
      <selection activeCell="AB36" sqref="AB3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5" bestFit="1" customWidth="1"/>
    <col min="7" max="7" width="1.28515625" customWidth="1"/>
    <col min="8" max="8" width="18.5703125" bestFit="1" customWidth="1"/>
    <col min="9" max="9" width="1.28515625" customWidth="1"/>
    <col min="10" max="10" width="19" bestFit="1" customWidth="1"/>
    <col min="11" max="11" width="1.28515625" customWidth="1"/>
    <col min="12" max="12" width="13.85546875" bestFit="1" customWidth="1"/>
    <col min="13" max="13" width="1.28515625" customWidth="1"/>
    <col min="14" max="14" width="17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6" bestFit="1" customWidth="1"/>
    <col min="19" max="19" width="1.28515625" customWidth="1"/>
    <col min="20" max="20" width="15" bestFit="1" customWidth="1"/>
    <col min="21" max="21" width="1.28515625" customWidth="1"/>
    <col min="22" max="22" width="16.140625" bestFit="1" customWidth="1"/>
    <col min="23" max="23" width="1.28515625" customWidth="1"/>
    <col min="24" max="24" width="18.7109375" bestFit="1" customWidth="1"/>
    <col min="25" max="25" width="1.28515625" customWidth="1"/>
    <col min="26" max="26" width="19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21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ht="14.45" customHeight="1">
      <c r="A4" s="1" t="s">
        <v>3</v>
      </c>
      <c r="B4" s="70" t="s">
        <v>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1:28" ht="14.45" customHeight="1">
      <c r="A5" s="70" t="s">
        <v>5</v>
      </c>
      <c r="B5" s="70"/>
      <c r="C5" s="70" t="s">
        <v>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4.45" customHeight="1">
      <c r="F6" s="71" t="s">
        <v>7</v>
      </c>
      <c r="G6" s="71"/>
      <c r="H6" s="71"/>
      <c r="I6" s="71"/>
      <c r="J6" s="71"/>
      <c r="L6" s="71" t="s">
        <v>8</v>
      </c>
      <c r="M6" s="71"/>
      <c r="N6" s="71"/>
      <c r="O6" s="71"/>
      <c r="P6" s="71"/>
      <c r="Q6" s="71"/>
      <c r="R6" s="71"/>
      <c r="T6" s="71" t="s">
        <v>9</v>
      </c>
      <c r="U6" s="71"/>
      <c r="V6" s="71"/>
      <c r="W6" s="71"/>
      <c r="X6" s="71"/>
      <c r="Y6" s="71"/>
      <c r="Z6" s="71"/>
      <c r="AA6" s="71"/>
      <c r="AB6" s="71"/>
    </row>
    <row r="7" spans="1:28" ht="14.45" customHeight="1">
      <c r="F7" s="3"/>
      <c r="G7" s="3"/>
      <c r="H7" s="3"/>
      <c r="I7" s="3"/>
      <c r="J7" s="3"/>
      <c r="L7" s="72" t="s">
        <v>10</v>
      </c>
      <c r="M7" s="72"/>
      <c r="N7" s="72"/>
      <c r="O7" s="3"/>
      <c r="P7" s="72" t="s">
        <v>11</v>
      </c>
      <c r="Q7" s="72"/>
      <c r="R7" s="72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71" t="s">
        <v>12</v>
      </c>
      <c r="B8" s="71"/>
      <c r="C8" s="71"/>
      <c r="E8" s="71" t="s">
        <v>13</v>
      </c>
      <c r="F8" s="7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73" t="s">
        <v>19</v>
      </c>
      <c r="B9" s="73"/>
      <c r="C9" s="73"/>
      <c r="E9" s="74">
        <v>6521802882</v>
      </c>
      <c r="F9" s="74"/>
      <c r="H9" s="6">
        <v>2024110468897</v>
      </c>
      <c r="J9" s="6">
        <v>2314430341282.2002</v>
      </c>
      <c r="L9" s="6">
        <v>0</v>
      </c>
      <c r="N9" s="6">
        <v>0</v>
      </c>
      <c r="P9" s="6">
        <v>-14</v>
      </c>
      <c r="R9" s="6">
        <v>14</v>
      </c>
      <c r="T9" s="6">
        <v>6521802868</v>
      </c>
      <c r="V9" s="6">
        <v>365</v>
      </c>
      <c r="X9" s="6">
        <v>2024110464552</v>
      </c>
      <c r="Y9" s="35"/>
      <c r="Z9" s="6">
        <v>2366294321441.4199</v>
      </c>
      <c r="AB9" s="7">
        <f>(Z9/604075829786542)*100</f>
        <v>0.39172140396307209</v>
      </c>
    </row>
    <row r="10" spans="1:28" ht="21.75" customHeight="1">
      <c r="A10" s="75" t="s">
        <v>20</v>
      </c>
      <c r="B10" s="75"/>
      <c r="C10" s="75"/>
      <c r="E10" s="76">
        <v>339363162</v>
      </c>
      <c r="F10" s="76"/>
      <c r="H10" s="9">
        <v>428903695178</v>
      </c>
      <c r="J10" s="9">
        <v>822444552991.71204</v>
      </c>
      <c r="L10" s="9">
        <v>0</v>
      </c>
      <c r="N10" s="9">
        <v>0</v>
      </c>
      <c r="P10" s="9">
        <v>-40000000</v>
      </c>
      <c r="R10" s="9">
        <v>105965730531</v>
      </c>
      <c r="T10" s="9">
        <v>299363162</v>
      </c>
      <c r="V10" s="9">
        <v>3143</v>
      </c>
      <c r="X10" s="9">
        <v>378349746714</v>
      </c>
      <c r="Y10" s="35"/>
      <c r="Z10" s="9">
        <v>935300072577.91199</v>
      </c>
      <c r="AB10" s="10">
        <f t="shared" ref="AB10:AB39" si="0">(Z10/604075829786542)*100</f>
        <v>0.15483156690914324</v>
      </c>
    </row>
    <row r="11" spans="1:28" ht="21.75" customHeight="1">
      <c r="A11" s="75" t="s">
        <v>21</v>
      </c>
      <c r="B11" s="75"/>
      <c r="C11" s="75"/>
      <c r="E11" s="76">
        <v>182369052</v>
      </c>
      <c r="F11" s="76"/>
      <c r="H11" s="9">
        <v>1570417439537</v>
      </c>
      <c r="J11" s="9">
        <v>1171094356668.28</v>
      </c>
      <c r="L11" s="9">
        <v>0</v>
      </c>
      <c r="N11" s="9">
        <v>0</v>
      </c>
      <c r="P11" s="9">
        <v>0</v>
      </c>
      <c r="R11" s="9">
        <v>0</v>
      </c>
      <c r="T11" s="9">
        <v>182369052</v>
      </c>
      <c r="V11" s="9">
        <v>8360</v>
      </c>
      <c r="X11" s="9">
        <v>1570417439537</v>
      </c>
      <c r="Y11" s="35"/>
      <c r="Z11" s="9">
        <v>1515533873335.4199</v>
      </c>
      <c r="AB11" s="10">
        <f t="shared" si="0"/>
        <v>0.25088470662217249</v>
      </c>
    </row>
    <row r="12" spans="1:28" ht="21.75" customHeight="1">
      <c r="A12" s="75" t="s">
        <v>22</v>
      </c>
      <c r="B12" s="75"/>
      <c r="C12" s="75"/>
      <c r="E12" s="76">
        <v>152765618</v>
      </c>
      <c r="F12" s="76"/>
      <c r="H12" s="9">
        <v>744699957569</v>
      </c>
      <c r="J12" s="9">
        <v>586470430856.54004</v>
      </c>
      <c r="L12" s="9">
        <v>0</v>
      </c>
      <c r="N12" s="9">
        <v>0</v>
      </c>
      <c r="P12" s="9">
        <v>0</v>
      </c>
      <c r="R12" s="9">
        <v>0</v>
      </c>
      <c r="T12" s="9">
        <v>152765618</v>
      </c>
      <c r="V12" s="9">
        <v>3927</v>
      </c>
      <c r="X12" s="9">
        <v>744699957569</v>
      </c>
      <c r="Y12" s="35"/>
      <c r="Z12" s="9">
        <v>596341113923.77795</v>
      </c>
      <c r="AB12" s="10">
        <f t="shared" si="0"/>
        <v>9.8719578655299414E-2</v>
      </c>
    </row>
    <row r="13" spans="1:28" ht="21.75" customHeight="1">
      <c r="A13" s="75" t="s">
        <v>23</v>
      </c>
      <c r="B13" s="75"/>
      <c r="C13" s="75"/>
      <c r="E13" s="76">
        <v>617551335</v>
      </c>
      <c r="F13" s="76"/>
      <c r="H13" s="9">
        <v>1525017289086</v>
      </c>
      <c r="J13" s="9">
        <v>2134449997143.8201</v>
      </c>
      <c r="L13" s="9">
        <v>0</v>
      </c>
      <c r="N13" s="9">
        <v>0</v>
      </c>
      <c r="P13" s="9">
        <v>-1</v>
      </c>
      <c r="R13" s="9">
        <v>1</v>
      </c>
      <c r="T13" s="9">
        <v>617551334</v>
      </c>
      <c r="V13" s="9">
        <v>3646</v>
      </c>
      <c r="X13" s="9">
        <v>1525017286617</v>
      </c>
      <c r="Y13" s="35"/>
      <c r="Z13" s="9">
        <v>2238195190389.6001</v>
      </c>
      <c r="AB13" s="10">
        <f t="shared" si="0"/>
        <v>0.37051560086098712</v>
      </c>
    </row>
    <row r="14" spans="1:28" ht="21.75" customHeight="1">
      <c r="A14" s="75" t="s">
        <v>24</v>
      </c>
      <c r="B14" s="75"/>
      <c r="C14" s="75"/>
      <c r="E14" s="76">
        <v>27866650</v>
      </c>
      <c r="F14" s="76"/>
      <c r="H14" s="9">
        <v>266813854182</v>
      </c>
      <c r="J14" s="9">
        <v>250969641498.45001</v>
      </c>
      <c r="L14" s="9">
        <v>0</v>
      </c>
      <c r="N14" s="9">
        <v>0</v>
      </c>
      <c r="P14" s="9">
        <v>0</v>
      </c>
      <c r="R14" s="9">
        <v>0</v>
      </c>
      <c r="T14" s="9">
        <v>27866650</v>
      </c>
      <c r="V14" s="9">
        <v>9600</v>
      </c>
      <c r="X14" s="9">
        <v>266813854182</v>
      </c>
      <c r="Y14" s="35"/>
      <c r="Z14" s="9">
        <v>265928096952</v>
      </c>
      <c r="AB14" s="10">
        <f t="shared" si="0"/>
        <v>4.4022303796854304E-2</v>
      </c>
    </row>
    <row r="15" spans="1:28" ht="21.75" customHeight="1">
      <c r="A15" s="75" t="s">
        <v>25</v>
      </c>
      <c r="B15" s="75"/>
      <c r="C15" s="75"/>
      <c r="E15" s="76">
        <v>866735</v>
      </c>
      <c r="F15" s="76"/>
      <c r="H15" s="9">
        <v>219558492367</v>
      </c>
      <c r="J15" s="9">
        <v>218306615079.91501</v>
      </c>
      <c r="L15" s="9">
        <v>150000</v>
      </c>
      <c r="N15" s="9">
        <v>42543443712</v>
      </c>
      <c r="P15" s="9">
        <v>0</v>
      </c>
      <c r="R15" s="9">
        <v>0</v>
      </c>
      <c r="T15" s="9">
        <v>1016735</v>
      </c>
      <c r="V15" s="9">
        <v>299670</v>
      </c>
      <c r="X15" s="9">
        <v>262101936079</v>
      </c>
      <c r="Z15" s="9">
        <v>302872101834.172</v>
      </c>
      <c r="AB15" s="10">
        <f t="shared" si="0"/>
        <v>5.0138093083644107E-2</v>
      </c>
    </row>
    <row r="16" spans="1:28" ht="21.75" customHeight="1">
      <c r="A16" s="75" t="s">
        <v>26</v>
      </c>
      <c r="B16" s="75"/>
      <c r="C16" s="75"/>
      <c r="E16" s="76">
        <v>48700000</v>
      </c>
      <c r="F16" s="76"/>
      <c r="H16" s="9">
        <v>299630316840</v>
      </c>
      <c r="J16" s="9">
        <v>258026552550</v>
      </c>
      <c r="L16" s="9">
        <v>0</v>
      </c>
      <c r="N16" s="9">
        <v>0</v>
      </c>
      <c r="P16" s="9">
        <v>0</v>
      </c>
      <c r="R16" s="9">
        <v>0</v>
      </c>
      <c r="T16" s="9">
        <v>48700000</v>
      </c>
      <c r="V16" s="9">
        <v>6100</v>
      </c>
      <c r="X16" s="9">
        <v>299630316840</v>
      </c>
      <c r="Z16" s="9">
        <v>295302433500</v>
      </c>
      <c r="AB16" s="10">
        <f t="shared" si="0"/>
        <v>4.8884994058502378E-2</v>
      </c>
    </row>
    <row r="17" spans="1:28" ht="21.75" customHeight="1">
      <c r="A17" s="75" t="s">
        <v>27</v>
      </c>
      <c r="B17" s="75"/>
      <c r="C17" s="75"/>
      <c r="E17" s="76">
        <v>6879546</v>
      </c>
      <c r="F17" s="76"/>
      <c r="H17" s="9">
        <v>264942995090</v>
      </c>
      <c r="J17" s="9">
        <v>304687550293.71997</v>
      </c>
      <c r="L17" s="9">
        <v>0</v>
      </c>
      <c r="N17" s="9">
        <v>0</v>
      </c>
      <c r="P17" s="9">
        <v>0</v>
      </c>
      <c r="R17" s="9">
        <v>0</v>
      </c>
      <c r="T17" s="9">
        <v>6879546</v>
      </c>
      <c r="V17" s="9">
        <v>56840</v>
      </c>
      <c r="X17" s="9">
        <v>264942995090</v>
      </c>
      <c r="Z17" s="9">
        <v>388706745941.89203</v>
      </c>
      <c r="AB17" s="10">
        <f t="shared" si="0"/>
        <v>6.4347342961768E-2</v>
      </c>
    </row>
    <row r="18" spans="1:28" ht="21.75" customHeight="1">
      <c r="A18" s="75" t="s">
        <v>28</v>
      </c>
      <c r="B18" s="75"/>
      <c r="C18" s="75"/>
      <c r="E18" s="76">
        <v>1032143</v>
      </c>
      <c r="F18" s="76"/>
      <c r="H18" s="9">
        <v>12309842377</v>
      </c>
      <c r="J18" s="9">
        <v>14569224837.93</v>
      </c>
      <c r="L18" s="9">
        <v>0</v>
      </c>
      <c r="N18" s="9">
        <v>0</v>
      </c>
      <c r="P18" s="9">
        <v>0</v>
      </c>
      <c r="R18" s="9">
        <v>0</v>
      </c>
      <c r="T18" s="9">
        <v>1032143</v>
      </c>
      <c r="V18" s="9">
        <v>14090</v>
      </c>
      <c r="X18" s="9">
        <v>12309842377</v>
      </c>
      <c r="Z18" s="9">
        <v>14456364645.5235</v>
      </c>
      <c r="AB18" s="10">
        <f t="shared" si="0"/>
        <v>2.3931374063802294E-3</v>
      </c>
    </row>
    <row r="19" spans="1:28" ht="21.75" customHeight="1">
      <c r="A19" s="75" t="s">
        <v>29</v>
      </c>
      <c r="B19" s="75"/>
      <c r="C19" s="75"/>
      <c r="E19" s="76">
        <v>85744076</v>
      </c>
      <c r="F19" s="76"/>
      <c r="H19" s="9">
        <v>489686741928</v>
      </c>
      <c r="J19" s="9">
        <v>577033494522.60596</v>
      </c>
      <c r="L19" s="9">
        <v>19000000</v>
      </c>
      <c r="N19" s="9">
        <v>130005533280</v>
      </c>
      <c r="P19" s="9">
        <v>0</v>
      </c>
      <c r="R19" s="9">
        <v>0</v>
      </c>
      <c r="T19" s="9">
        <v>104744076</v>
      </c>
      <c r="V19" s="9">
        <v>7890</v>
      </c>
      <c r="X19" s="9">
        <v>619692275208</v>
      </c>
      <c r="Z19" s="9">
        <v>821513496620.14197</v>
      </c>
      <c r="AB19" s="10">
        <f t="shared" si="0"/>
        <v>0.13599509467386478</v>
      </c>
    </row>
    <row r="20" spans="1:28" ht="21.75" customHeight="1">
      <c r="A20" s="75" t="s">
        <v>30</v>
      </c>
      <c r="B20" s="75"/>
      <c r="C20" s="75"/>
      <c r="E20" s="76">
        <v>218383797</v>
      </c>
      <c r="F20" s="76"/>
      <c r="H20" s="9">
        <v>500801575872</v>
      </c>
      <c r="J20" s="9">
        <v>403994093352.00897</v>
      </c>
      <c r="L20" s="9">
        <v>0</v>
      </c>
      <c r="N20" s="9">
        <v>0</v>
      </c>
      <c r="P20" s="9">
        <v>0</v>
      </c>
      <c r="R20" s="9">
        <v>0</v>
      </c>
      <c r="T20" s="9">
        <v>218383797</v>
      </c>
      <c r="V20" s="9">
        <v>1885</v>
      </c>
      <c r="X20" s="9">
        <v>500801575872</v>
      </c>
      <c r="Z20" s="9">
        <v>409204119273.797</v>
      </c>
      <c r="AB20" s="10">
        <f t="shared" si="0"/>
        <v>6.7740521817996682E-2</v>
      </c>
    </row>
    <row r="21" spans="1:28" ht="21.75" customHeight="1">
      <c r="A21" s="75" t="s">
        <v>31</v>
      </c>
      <c r="B21" s="75"/>
      <c r="C21" s="75"/>
      <c r="E21" s="76">
        <v>56061889</v>
      </c>
      <c r="F21" s="76"/>
      <c r="H21" s="9">
        <v>199061053230</v>
      </c>
      <c r="J21" s="9">
        <v>348302004752.81299</v>
      </c>
      <c r="L21" s="9">
        <v>0</v>
      </c>
      <c r="N21" s="9">
        <v>0</v>
      </c>
      <c r="P21" s="9">
        <v>0</v>
      </c>
      <c r="R21" s="9">
        <v>0</v>
      </c>
      <c r="T21" s="9">
        <v>56061889</v>
      </c>
      <c r="V21" s="9">
        <v>7970</v>
      </c>
      <c r="X21" s="9">
        <v>199061053230</v>
      </c>
      <c r="Z21" s="9">
        <v>444154716460.78601</v>
      </c>
      <c r="AB21" s="10">
        <f t="shared" si="0"/>
        <v>7.3526318147464007E-2</v>
      </c>
    </row>
    <row r="22" spans="1:28" ht="21.75" customHeight="1">
      <c r="A22" s="75" t="s">
        <v>32</v>
      </c>
      <c r="B22" s="75"/>
      <c r="C22" s="75"/>
      <c r="E22" s="76">
        <v>21822222</v>
      </c>
      <c r="F22" s="76"/>
      <c r="H22" s="9">
        <v>248976629888</v>
      </c>
      <c r="J22" s="9">
        <v>249028519864.06799</v>
      </c>
      <c r="L22" s="9">
        <v>0</v>
      </c>
      <c r="N22" s="9">
        <v>0</v>
      </c>
      <c r="P22" s="9">
        <v>-9190000</v>
      </c>
      <c r="R22" s="9">
        <v>123326813250</v>
      </c>
      <c r="T22" s="9">
        <v>12632222</v>
      </c>
      <c r="V22" s="9">
        <v>13500</v>
      </c>
      <c r="X22" s="9">
        <v>144125014472</v>
      </c>
      <c r="Z22" s="9">
        <v>169520313767.85001</v>
      </c>
      <c r="AB22" s="10">
        <f t="shared" si="0"/>
        <v>2.8062753947257282E-2</v>
      </c>
    </row>
    <row r="23" spans="1:28" ht="21.75" customHeight="1">
      <c r="A23" s="75" t="s">
        <v>33</v>
      </c>
      <c r="B23" s="75"/>
      <c r="C23" s="75"/>
      <c r="E23" s="76">
        <v>7519459</v>
      </c>
      <c r="F23" s="76"/>
      <c r="H23" s="9">
        <v>167685779215</v>
      </c>
      <c r="J23" s="9">
        <v>175805372509.70401</v>
      </c>
      <c r="L23" s="9">
        <v>0</v>
      </c>
      <c r="N23" s="9">
        <v>0</v>
      </c>
      <c r="P23" s="9">
        <v>0</v>
      </c>
      <c r="R23" s="9">
        <v>0</v>
      </c>
      <c r="T23" s="9">
        <v>7519459</v>
      </c>
      <c r="V23" s="9">
        <v>25080</v>
      </c>
      <c r="X23" s="9">
        <v>167685779215</v>
      </c>
      <c r="Z23" s="9">
        <v>187465932931.26599</v>
      </c>
      <c r="AB23" s="10">
        <f t="shared" si="0"/>
        <v>3.1033509981273296E-2</v>
      </c>
    </row>
    <row r="24" spans="1:28" ht="21.75" customHeight="1">
      <c r="A24" s="75" t="s">
        <v>34</v>
      </c>
      <c r="B24" s="75"/>
      <c r="C24" s="75"/>
      <c r="E24" s="76">
        <v>270885590</v>
      </c>
      <c r="F24" s="76"/>
      <c r="H24" s="9">
        <v>1701799061183</v>
      </c>
      <c r="J24" s="9">
        <v>3398235617732.4902</v>
      </c>
      <c r="L24" s="9">
        <v>0</v>
      </c>
      <c r="N24" s="9">
        <v>0</v>
      </c>
      <c r="P24" s="9">
        <v>-4483315</v>
      </c>
      <c r="R24" s="9">
        <v>58321234056</v>
      </c>
      <c r="T24" s="9">
        <v>266402275</v>
      </c>
      <c r="V24" s="9">
        <v>14290</v>
      </c>
      <c r="X24" s="9">
        <v>1673633291055</v>
      </c>
      <c r="Z24" s="9">
        <v>3784237523116.9902</v>
      </c>
      <c r="AB24" s="10">
        <f t="shared" si="0"/>
        <v>0.62645074285693558</v>
      </c>
    </row>
    <row r="25" spans="1:28" ht="21.75" customHeight="1">
      <c r="A25" s="75" t="s">
        <v>35</v>
      </c>
      <c r="B25" s="75"/>
      <c r="C25" s="75"/>
      <c r="E25" s="76">
        <v>120974107</v>
      </c>
      <c r="F25" s="76"/>
      <c r="H25" s="9">
        <v>788077823065</v>
      </c>
      <c r="J25" s="9">
        <v>790070823686.20898</v>
      </c>
      <c r="L25" s="9">
        <v>0</v>
      </c>
      <c r="N25" s="9">
        <v>0</v>
      </c>
      <c r="P25" s="9">
        <v>0</v>
      </c>
      <c r="R25" s="9">
        <v>0</v>
      </c>
      <c r="T25" s="9">
        <v>120974107</v>
      </c>
      <c r="V25" s="9">
        <v>7920</v>
      </c>
      <c r="X25" s="9">
        <v>788077823065</v>
      </c>
      <c r="Z25" s="9">
        <v>952414143621.73206</v>
      </c>
      <c r="AB25" s="10">
        <f t="shared" si="0"/>
        <v>0.15766466669561666</v>
      </c>
    </row>
    <row r="26" spans="1:28" ht="21.75" customHeight="1">
      <c r="A26" s="75" t="s">
        <v>36</v>
      </c>
      <c r="B26" s="75"/>
      <c r="C26" s="75"/>
      <c r="E26" s="76">
        <v>64867909</v>
      </c>
      <c r="F26" s="76"/>
      <c r="H26" s="9">
        <v>957302952743</v>
      </c>
      <c r="J26" s="9">
        <v>1491467386495.74</v>
      </c>
      <c r="L26" s="9">
        <v>0</v>
      </c>
      <c r="N26" s="9">
        <v>0</v>
      </c>
      <c r="P26" s="9">
        <v>0</v>
      </c>
      <c r="R26" s="9">
        <v>0</v>
      </c>
      <c r="T26" s="9">
        <v>64867909</v>
      </c>
      <c r="V26" s="9">
        <v>25820</v>
      </c>
      <c r="X26" s="9">
        <v>957302952743</v>
      </c>
      <c r="Z26" s="9">
        <v>1664923818388.24</v>
      </c>
      <c r="AB26" s="10">
        <f t="shared" si="0"/>
        <v>0.27561503643947521</v>
      </c>
    </row>
    <row r="27" spans="1:28" ht="21.75" customHeight="1">
      <c r="A27" s="75" t="s">
        <v>37</v>
      </c>
      <c r="B27" s="75"/>
      <c r="C27" s="75"/>
      <c r="E27" s="76">
        <v>129485485</v>
      </c>
      <c r="F27" s="76"/>
      <c r="H27" s="9">
        <v>573459290835</v>
      </c>
      <c r="J27" s="9">
        <v>1180316975160.1699</v>
      </c>
      <c r="L27" s="9">
        <v>0</v>
      </c>
      <c r="N27" s="9">
        <v>0</v>
      </c>
      <c r="P27" s="9">
        <v>0</v>
      </c>
      <c r="R27" s="9">
        <v>0</v>
      </c>
      <c r="T27" s="9">
        <v>129485485</v>
      </c>
      <c r="V27" s="9">
        <v>10850</v>
      </c>
      <c r="X27" s="9">
        <v>573459290835</v>
      </c>
      <c r="Z27" s="9">
        <v>1396558253052.1101</v>
      </c>
      <c r="AB27" s="10">
        <f t="shared" si="0"/>
        <v>0.23118922893266597</v>
      </c>
    </row>
    <row r="28" spans="1:28" ht="21.75" customHeight="1">
      <c r="A28" s="75" t="s">
        <v>38</v>
      </c>
      <c r="B28" s="75"/>
      <c r="C28" s="75"/>
      <c r="E28" s="76">
        <v>78529422</v>
      </c>
      <c r="F28" s="76"/>
      <c r="H28" s="9">
        <v>412817561700</v>
      </c>
      <c r="J28" s="9">
        <v>1212149405870.3401</v>
      </c>
      <c r="L28" s="9">
        <v>0</v>
      </c>
      <c r="N28" s="9">
        <v>0</v>
      </c>
      <c r="P28" s="9">
        <v>0</v>
      </c>
      <c r="R28" s="9">
        <v>0</v>
      </c>
      <c r="T28" s="9">
        <v>78529422</v>
      </c>
      <c r="V28" s="9">
        <v>18330</v>
      </c>
      <c r="X28" s="9">
        <v>412817561700</v>
      </c>
      <c r="Z28" s="9">
        <v>1430879611643.7</v>
      </c>
      <c r="AB28" s="10">
        <f t="shared" si="0"/>
        <v>0.23687085976429809</v>
      </c>
    </row>
    <row r="29" spans="1:28" ht="21.75" customHeight="1">
      <c r="A29" s="75" t="s">
        <v>39</v>
      </c>
      <c r="B29" s="75"/>
      <c r="C29" s="75"/>
      <c r="E29" s="76">
        <v>22795609</v>
      </c>
      <c r="F29" s="76"/>
      <c r="H29" s="9">
        <v>343865180757</v>
      </c>
      <c r="J29" s="9">
        <v>810320710521.85205</v>
      </c>
      <c r="L29" s="9">
        <v>700000</v>
      </c>
      <c r="N29" s="9">
        <v>30702465472</v>
      </c>
      <c r="P29" s="9">
        <v>0</v>
      </c>
      <c r="R29" s="9">
        <v>0</v>
      </c>
      <c r="T29" s="9">
        <v>23495609</v>
      </c>
      <c r="V29" s="9">
        <v>42880</v>
      </c>
      <c r="X29" s="9">
        <v>374567646229</v>
      </c>
      <c r="Z29" s="9">
        <v>1001497138222.1801</v>
      </c>
      <c r="AB29" s="10">
        <f t="shared" si="0"/>
        <v>0.16578997020557368</v>
      </c>
    </row>
    <row r="30" spans="1:28" ht="21.75" customHeight="1">
      <c r="A30" s="75" t="s">
        <v>40</v>
      </c>
      <c r="B30" s="75"/>
      <c r="C30" s="75"/>
      <c r="E30" s="76">
        <v>46184793</v>
      </c>
      <c r="F30" s="76"/>
      <c r="H30" s="9">
        <v>478224823300</v>
      </c>
      <c r="J30" s="9">
        <v>584893316956.22095</v>
      </c>
      <c r="L30" s="9">
        <v>0</v>
      </c>
      <c r="N30" s="9">
        <v>0</v>
      </c>
      <c r="P30" s="9">
        <v>0</v>
      </c>
      <c r="R30" s="9">
        <v>0</v>
      </c>
      <c r="T30" s="9">
        <v>46184793</v>
      </c>
      <c r="V30" s="9">
        <v>12740</v>
      </c>
      <c r="X30" s="9">
        <v>478224823300</v>
      </c>
      <c r="Z30" s="9">
        <v>584893316956.22095</v>
      </c>
      <c r="AB30" s="10">
        <f t="shared" si="0"/>
        <v>9.6824485952848094E-2</v>
      </c>
    </row>
    <row r="31" spans="1:28" ht="21.75" customHeight="1">
      <c r="A31" s="75" t="s">
        <v>41</v>
      </c>
      <c r="B31" s="75"/>
      <c r="C31" s="75"/>
      <c r="E31" s="76">
        <v>924111110</v>
      </c>
      <c r="F31" s="76"/>
      <c r="H31" s="9">
        <v>2071528904329</v>
      </c>
      <c r="J31" s="9">
        <v>3551356500630</v>
      </c>
      <c r="L31" s="9">
        <v>0</v>
      </c>
      <c r="N31" s="9">
        <v>0</v>
      </c>
      <c r="P31" s="9">
        <v>0</v>
      </c>
      <c r="R31" s="9">
        <v>0</v>
      </c>
      <c r="T31" s="9">
        <v>924111110</v>
      </c>
      <c r="V31" s="9">
        <v>4351</v>
      </c>
      <c r="X31" s="9">
        <v>2071528904329</v>
      </c>
      <c r="Z31" s="9">
        <v>3996883635344.3198</v>
      </c>
      <c r="AB31" s="10">
        <f t="shared" si="0"/>
        <v>0.66165263337165314</v>
      </c>
    </row>
    <row r="32" spans="1:28" ht="21.75" customHeight="1">
      <c r="A32" s="75" t="s">
        <v>42</v>
      </c>
      <c r="B32" s="75"/>
      <c r="C32" s="75"/>
      <c r="E32" s="76">
        <v>334989322</v>
      </c>
      <c r="F32" s="76"/>
      <c r="H32" s="9">
        <v>718741868248</v>
      </c>
      <c r="J32" s="9">
        <v>445548829344.62598</v>
      </c>
      <c r="L32" s="9">
        <v>0</v>
      </c>
      <c r="N32" s="9">
        <v>0</v>
      </c>
      <c r="P32" s="9">
        <v>0</v>
      </c>
      <c r="R32" s="9">
        <v>0</v>
      </c>
      <c r="T32" s="9">
        <v>334989322</v>
      </c>
      <c r="V32" s="9">
        <v>1384</v>
      </c>
      <c r="X32" s="9">
        <v>718741868248</v>
      </c>
      <c r="Z32" s="9">
        <v>460866651579.19397</v>
      </c>
      <c r="AB32" s="10">
        <f t="shared" si="0"/>
        <v>7.6292847495991883E-2</v>
      </c>
    </row>
    <row r="33" spans="1:28" ht="21.75" customHeight="1">
      <c r="A33" s="75" t="s">
        <v>43</v>
      </c>
      <c r="B33" s="75"/>
      <c r="C33" s="75"/>
      <c r="E33" s="76">
        <v>93000000</v>
      </c>
      <c r="F33" s="76"/>
      <c r="H33" s="9">
        <v>159359292491</v>
      </c>
      <c r="J33" s="9">
        <v>118886391900</v>
      </c>
      <c r="L33" s="9">
        <v>0</v>
      </c>
      <c r="N33" s="9">
        <v>0</v>
      </c>
      <c r="P33" s="9">
        <v>0</v>
      </c>
      <c r="R33" s="9">
        <v>0</v>
      </c>
      <c r="T33" s="9">
        <v>93000000</v>
      </c>
      <c r="V33" s="9">
        <v>1382</v>
      </c>
      <c r="X33" s="9">
        <v>159359292491</v>
      </c>
      <c r="Z33" s="9">
        <v>127761270300</v>
      </c>
      <c r="AB33" s="10">
        <f t="shared" si="0"/>
        <v>2.114987291333045E-2</v>
      </c>
    </row>
    <row r="34" spans="1:28" ht="21.75" customHeight="1">
      <c r="A34" s="75" t="s">
        <v>44</v>
      </c>
      <c r="B34" s="75"/>
      <c r="C34" s="75"/>
      <c r="E34" s="76">
        <v>50860124</v>
      </c>
      <c r="F34" s="76"/>
      <c r="H34" s="9">
        <v>212094160315</v>
      </c>
      <c r="J34" s="9">
        <v>180288067331.005</v>
      </c>
      <c r="L34" s="9">
        <v>0</v>
      </c>
      <c r="N34" s="9">
        <v>0</v>
      </c>
      <c r="P34" s="9">
        <v>0</v>
      </c>
      <c r="R34" s="9">
        <v>0</v>
      </c>
      <c r="T34" s="9">
        <v>50860124</v>
      </c>
      <c r="V34" s="9">
        <v>4063</v>
      </c>
      <c r="X34" s="9">
        <v>212094160315</v>
      </c>
      <c r="Z34" s="9">
        <v>205415147943.319</v>
      </c>
      <c r="AB34" s="10">
        <f t="shared" si="0"/>
        <v>3.4004861279734552E-2</v>
      </c>
    </row>
    <row r="35" spans="1:28" ht="21.75" customHeight="1">
      <c r="A35" s="75" t="s">
        <v>45</v>
      </c>
      <c r="B35" s="75"/>
      <c r="C35" s="75"/>
      <c r="E35" s="76">
        <v>165200000</v>
      </c>
      <c r="F35" s="76"/>
      <c r="H35" s="9">
        <v>251778316456</v>
      </c>
      <c r="J35" s="9">
        <v>207241929720</v>
      </c>
      <c r="L35" s="9">
        <v>0</v>
      </c>
      <c r="N35" s="9">
        <v>0</v>
      </c>
      <c r="P35" s="9">
        <v>0</v>
      </c>
      <c r="R35" s="9">
        <v>0</v>
      </c>
      <c r="T35" s="9">
        <v>165200000</v>
      </c>
      <c r="V35" s="9">
        <v>1251</v>
      </c>
      <c r="X35" s="9">
        <v>251778316456</v>
      </c>
      <c r="Z35" s="9">
        <v>205435542060</v>
      </c>
      <c r="AB35" s="10">
        <f t="shared" si="0"/>
        <v>3.4008237365264773E-2</v>
      </c>
    </row>
    <row r="36" spans="1:28" ht="21.75" customHeight="1">
      <c r="A36" s="75" t="s">
        <v>46</v>
      </c>
      <c r="B36" s="75"/>
      <c r="C36" s="75"/>
      <c r="E36" s="76">
        <v>44500000</v>
      </c>
      <c r="F36" s="76"/>
      <c r="H36" s="9">
        <v>259612751769</v>
      </c>
      <c r="J36" s="9">
        <v>421119342000</v>
      </c>
      <c r="L36" s="9">
        <v>0</v>
      </c>
      <c r="N36" s="9">
        <v>0</v>
      </c>
      <c r="P36" s="9">
        <v>0</v>
      </c>
      <c r="R36" s="9">
        <v>0</v>
      </c>
      <c r="T36" s="9">
        <v>44500000</v>
      </c>
      <c r="V36" s="9">
        <v>9520</v>
      </c>
      <c r="X36" s="9">
        <v>259612751769</v>
      </c>
      <c r="Z36" s="9">
        <v>421119342000</v>
      </c>
      <c r="AB36" s="10">
        <f t="shared" si="0"/>
        <v>6.9712993176503674E-2</v>
      </c>
    </row>
    <row r="37" spans="1:28" ht="21.75" customHeight="1">
      <c r="A37" s="75" t="s">
        <v>47</v>
      </c>
      <c r="B37" s="75"/>
      <c r="C37" s="75"/>
      <c r="E37" s="76">
        <v>32408701</v>
      </c>
      <c r="F37" s="76"/>
      <c r="H37" s="9">
        <v>183648999395</v>
      </c>
      <c r="J37" s="9">
        <v>508688575126.70001</v>
      </c>
      <c r="L37" s="9">
        <v>0</v>
      </c>
      <c r="N37" s="9">
        <v>0</v>
      </c>
      <c r="P37" s="9">
        <v>0</v>
      </c>
      <c r="R37" s="9">
        <v>0</v>
      </c>
      <c r="T37" s="9">
        <v>32408701</v>
      </c>
      <c r="V37" s="9">
        <v>16400</v>
      </c>
      <c r="X37" s="9">
        <v>183648999395</v>
      </c>
      <c r="Z37" s="9">
        <v>528340255356.41998</v>
      </c>
      <c r="AB37" s="10">
        <f t="shared" si="0"/>
        <v>8.7462571634941241E-2</v>
      </c>
    </row>
    <row r="38" spans="1:28" ht="21.75" customHeight="1">
      <c r="A38" s="75" t="s">
        <v>48</v>
      </c>
      <c r="B38" s="75"/>
      <c r="C38" s="75"/>
      <c r="E38" s="76">
        <v>135376455</v>
      </c>
      <c r="F38" s="76"/>
      <c r="H38" s="9">
        <v>587592647251</v>
      </c>
      <c r="J38" s="9">
        <v>1221904363042.1699</v>
      </c>
      <c r="L38" s="9">
        <v>52245694</v>
      </c>
      <c r="N38" s="9">
        <v>40277342720</v>
      </c>
      <c r="P38" s="9">
        <v>0</v>
      </c>
      <c r="R38" s="9">
        <v>0</v>
      </c>
      <c r="T38" s="9">
        <v>187622149</v>
      </c>
      <c r="V38" s="9">
        <v>7221</v>
      </c>
      <c r="X38" s="9">
        <v>627869989971</v>
      </c>
      <c r="Z38" s="9">
        <v>1346758361678.3201</v>
      </c>
      <c r="AB38" s="10">
        <f t="shared" si="0"/>
        <v>0.22294524880331906</v>
      </c>
    </row>
    <row r="39" spans="1:28" ht="21.75" customHeight="1">
      <c r="A39" s="77" t="s">
        <v>49</v>
      </c>
      <c r="B39" s="77"/>
      <c r="C39" s="77"/>
      <c r="D39" s="12"/>
      <c r="E39" s="76">
        <v>0</v>
      </c>
      <c r="F39" s="78"/>
      <c r="H39" s="13">
        <v>0</v>
      </c>
      <c r="J39" s="13">
        <v>0</v>
      </c>
      <c r="L39" s="31">
        <v>1151875534</v>
      </c>
      <c r="N39" s="13">
        <v>4993837259890</v>
      </c>
      <c r="P39" s="31">
        <v>0</v>
      </c>
      <c r="R39" s="13">
        <v>0</v>
      </c>
      <c r="T39" s="31">
        <v>1151875534</v>
      </c>
      <c r="V39" s="31">
        <v>4335</v>
      </c>
      <c r="X39" s="13">
        <v>4993837259890</v>
      </c>
      <c r="Z39" s="13">
        <v>4963669826272.6504</v>
      </c>
      <c r="AB39" s="14">
        <f t="shared" si="0"/>
        <v>0.82169647940170487</v>
      </c>
    </row>
    <row r="40" spans="1:28" ht="21.75" customHeight="1">
      <c r="A40" s="79" t="s">
        <v>50</v>
      </c>
      <c r="B40" s="79"/>
      <c r="C40" s="79"/>
      <c r="D40" s="79"/>
      <c r="F40" s="31"/>
      <c r="H40" s="16">
        <v>18662519765093</v>
      </c>
      <c r="J40" s="16">
        <v>25952100983721.301</v>
      </c>
      <c r="L40" s="31"/>
      <c r="N40" s="16">
        <v>5237366045074</v>
      </c>
      <c r="P40" s="31"/>
      <c r="R40" s="16">
        <v>287613777852</v>
      </c>
      <c r="T40" s="31"/>
      <c r="V40" s="31"/>
      <c r="X40" s="16">
        <v>23716314469345</v>
      </c>
      <c r="Z40" s="16">
        <v>34022442731131</v>
      </c>
      <c r="AB40" s="17">
        <f>SUM(AB9:AB39)</f>
        <v>5.6321476631755365</v>
      </c>
    </row>
    <row r="42" spans="1:28" ht="18.75">
      <c r="Z42" s="9"/>
    </row>
  </sheetData>
  <mergeCells count="76">
    <mergeCell ref="A38:C38"/>
    <mergeCell ref="E38:F38"/>
    <mergeCell ref="A39:C39"/>
    <mergeCell ref="E39:F39"/>
    <mergeCell ref="A40:D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1"/>
  <sheetViews>
    <sheetView rightToLeft="1" workbookViewId="0">
      <selection activeCell="Y11" sqref="Y1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.140625" bestFit="1" customWidth="1"/>
    <col min="8" max="8" width="1.28515625" customWidth="1"/>
    <col min="9" max="9" width="10.42578125" customWidth="1"/>
    <col min="10" max="10" width="1.28515625" customWidth="1"/>
    <col min="11" max="11" width="17.7109375" bestFit="1" customWidth="1"/>
    <col min="12" max="12" width="1.28515625" customWidth="1"/>
    <col min="13" max="13" width="15.5703125" customWidth="1"/>
    <col min="14" max="14" width="1.28515625" customWidth="1"/>
    <col min="15" max="15" width="17.85546875" bestFit="1" customWidth="1"/>
    <col min="16" max="16" width="1.28515625" customWidth="1"/>
    <col min="17" max="17" width="13.85546875" bestFit="1" customWidth="1"/>
    <col min="18" max="18" width="1.28515625" customWidth="1"/>
    <col min="19" max="19" width="15" bestFit="1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7.35" customHeight="1"/>
    <row r="5" spans="1:25" ht="14.45" customHeight="1">
      <c r="A5" s="70" t="s">
        <v>499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7.35" customHeight="1"/>
    <row r="7" spans="1:25" ht="14.45" customHeight="1">
      <c r="E7" s="71" t="s">
        <v>370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Y7" s="2" t="s">
        <v>371</v>
      </c>
    </row>
    <row r="8" spans="1:25" ht="29.1" customHeight="1">
      <c r="A8" s="2" t="s">
        <v>500</v>
      </c>
      <c r="C8" s="2" t="s">
        <v>501</v>
      </c>
      <c r="E8" s="19" t="s">
        <v>55</v>
      </c>
      <c r="F8" s="3"/>
      <c r="G8" s="19" t="s">
        <v>13</v>
      </c>
      <c r="H8" s="3"/>
      <c r="I8" s="19" t="s">
        <v>54</v>
      </c>
      <c r="J8" s="3"/>
      <c r="K8" s="19" t="s">
        <v>502</v>
      </c>
      <c r="L8" s="3"/>
      <c r="M8" s="19" t="s">
        <v>503</v>
      </c>
      <c r="N8" s="3"/>
      <c r="O8" s="19" t="s">
        <v>504</v>
      </c>
      <c r="P8" s="3"/>
      <c r="Q8" s="19" t="s">
        <v>505</v>
      </c>
      <c r="R8" s="3"/>
      <c r="S8" s="19" t="s">
        <v>506</v>
      </c>
      <c r="T8" s="3"/>
      <c r="U8" s="19" t="s">
        <v>507</v>
      </c>
      <c r="V8" s="3"/>
      <c r="W8" s="19" t="s">
        <v>508</v>
      </c>
      <c r="Y8" s="19" t="s">
        <v>508</v>
      </c>
    </row>
    <row r="9" spans="1:25" ht="57" customHeight="1">
      <c r="A9" s="110" t="s">
        <v>509</v>
      </c>
      <c r="B9" s="113"/>
      <c r="C9" s="110" t="s">
        <v>510</v>
      </c>
      <c r="D9" s="93"/>
      <c r="E9" s="111"/>
      <c r="F9" s="93"/>
      <c r="G9" s="112">
        <v>0</v>
      </c>
      <c r="H9" s="93"/>
      <c r="I9" s="112">
        <v>0</v>
      </c>
      <c r="J9" s="93"/>
      <c r="K9" s="112">
        <v>0</v>
      </c>
      <c r="L9" s="93"/>
      <c r="M9" s="112">
        <v>0</v>
      </c>
      <c r="N9" s="93"/>
      <c r="O9" s="112">
        <v>0</v>
      </c>
      <c r="P9" s="93"/>
      <c r="Q9" s="112">
        <v>0</v>
      </c>
      <c r="R9" s="93"/>
      <c r="S9" s="112">
        <v>0</v>
      </c>
      <c r="T9" s="93"/>
      <c r="U9" s="112">
        <v>0</v>
      </c>
      <c r="V9" s="93"/>
      <c r="W9" s="112">
        <v>0</v>
      </c>
      <c r="X9" s="93"/>
      <c r="Y9" s="112">
        <v>265970694556</v>
      </c>
    </row>
    <row r="10" spans="1:25" ht="21.75" customHeight="1" thickBot="1">
      <c r="A10" s="79" t="s">
        <v>50</v>
      </c>
      <c r="B10" s="79"/>
      <c r="C10" s="79"/>
      <c r="E10" s="114"/>
      <c r="F10" s="100"/>
      <c r="G10" s="114"/>
      <c r="H10" s="100"/>
      <c r="I10" s="114"/>
      <c r="J10" s="100"/>
      <c r="K10" s="114">
        <v>0</v>
      </c>
      <c r="L10" s="100"/>
      <c r="M10" s="114">
        <v>0</v>
      </c>
      <c r="N10" s="100"/>
      <c r="O10" s="114">
        <v>0</v>
      </c>
      <c r="P10" s="100"/>
      <c r="Q10" s="114">
        <v>0</v>
      </c>
      <c r="R10" s="100"/>
      <c r="S10" s="114">
        <v>0</v>
      </c>
      <c r="T10" s="100"/>
      <c r="U10" s="114">
        <v>0</v>
      </c>
      <c r="V10" s="100"/>
      <c r="W10" s="114">
        <v>0</v>
      </c>
      <c r="Y10" s="16">
        <f>SUM(Y9)</f>
        <v>265970694556</v>
      </c>
    </row>
    <row r="11" spans="1:25" ht="13.5" thickTop="1"/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30"/>
  <sheetViews>
    <sheetView rightToLeft="1" tabSelected="1" topLeftCell="A112" workbookViewId="0">
      <selection activeCell="R1" sqref="R1"/>
    </sheetView>
  </sheetViews>
  <sheetFormatPr defaultRowHeight="12.75"/>
  <cols>
    <col min="1" max="1" width="29.85546875" bestFit="1" customWidth="1"/>
    <col min="2" max="2" width="1.28515625" customWidth="1"/>
    <col min="3" max="3" width="15" bestFit="1" customWidth="1"/>
    <col min="4" max="4" width="1.28515625" customWidth="1"/>
    <col min="5" max="5" width="19.7109375" bestFit="1" customWidth="1"/>
    <col min="6" max="6" width="1.28515625" customWidth="1"/>
    <col min="7" max="7" width="20" bestFit="1" customWidth="1"/>
    <col min="8" max="8" width="1.28515625" customWidth="1"/>
    <col min="9" max="9" width="26.28515625" bestFit="1" customWidth="1"/>
    <col min="10" max="10" width="1.28515625" customWidth="1"/>
    <col min="11" max="11" width="15" bestFit="1" customWidth="1"/>
    <col min="12" max="12" width="1.28515625" customWidth="1"/>
    <col min="13" max="13" width="19.7109375" bestFit="1" customWidth="1"/>
    <col min="14" max="14" width="1.28515625" customWidth="1"/>
    <col min="15" max="15" width="19.8554687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4.45" customHeight="1"/>
    <row r="5" spans="1:17" ht="14.45" customHeight="1">
      <c r="A5" s="70" t="s">
        <v>511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14.45" customHeight="1">
      <c r="A6" s="71" t="s">
        <v>354</v>
      </c>
      <c r="C6" s="71" t="s">
        <v>370</v>
      </c>
      <c r="D6" s="71"/>
      <c r="E6" s="71"/>
      <c r="F6" s="71"/>
      <c r="G6" s="71"/>
      <c r="H6" s="71"/>
      <c r="I6" s="71"/>
      <c r="K6" s="71" t="s">
        <v>371</v>
      </c>
      <c r="L6" s="71"/>
      <c r="M6" s="71"/>
      <c r="N6" s="71"/>
      <c r="O6" s="71"/>
      <c r="P6" s="71"/>
      <c r="Q6" s="71"/>
    </row>
    <row r="7" spans="1:17" ht="29.1" customHeight="1">
      <c r="A7" s="71"/>
      <c r="C7" s="19" t="s">
        <v>13</v>
      </c>
      <c r="D7" s="3"/>
      <c r="E7" s="19" t="s">
        <v>15</v>
      </c>
      <c r="F7" s="3"/>
      <c r="G7" s="19" t="s">
        <v>497</v>
      </c>
      <c r="H7" s="3"/>
      <c r="I7" s="19" t="s">
        <v>512</v>
      </c>
      <c r="K7" s="19" t="s">
        <v>13</v>
      </c>
      <c r="L7" s="3"/>
      <c r="M7" s="19" t="s">
        <v>15</v>
      </c>
      <c r="N7" s="3"/>
      <c r="O7" s="19" t="s">
        <v>497</v>
      </c>
      <c r="P7" s="3"/>
      <c r="Q7" s="30" t="s">
        <v>512</v>
      </c>
    </row>
    <row r="8" spans="1:17" ht="21.75" customHeight="1">
      <c r="A8" s="5" t="s">
        <v>28</v>
      </c>
      <c r="C8" s="6">
        <v>1032143</v>
      </c>
      <c r="E8" s="6">
        <v>14456364645</v>
      </c>
      <c r="G8" s="6">
        <v>14532224358</v>
      </c>
      <c r="I8" s="6">
        <v>-75859712</v>
      </c>
      <c r="K8" s="6">
        <v>1032143</v>
      </c>
      <c r="M8" s="6">
        <v>14456364645</v>
      </c>
      <c r="O8" s="6">
        <v>14714347615</v>
      </c>
      <c r="Q8" s="24">
        <v>-257982969</v>
      </c>
    </row>
    <row r="9" spans="1:17" ht="21.75" customHeight="1">
      <c r="A9" s="8" t="s">
        <v>80</v>
      </c>
      <c r="C9" s="9">
        <v>12370000</v>
      </c>
      <c r="E9" s="9">
        <v>212264236537</v>
      </c>
      <c r="G9" s="9">
        <v>210886877530</v>
      </c>
      <c r="I9" s="9">
        <v>1377359007</v>
      </c>
      <c r="K9" s="9">
        <v>12370000</v>
      </c>
      <c r="M9" s="9">
        <v>212264236537</v>
      </c>
      <c r="O9" s="9">
        <v>209872590302</v>
      </c>
      <c r="Q9" s="26">
        <v>2391646235</v>
      </c>
    </row>
    <row r="10" spans="1:17" ht="21.75" customHeight="1">
      <c r="A10" s="8" t="s">
        <v>36</v>
      </c>
      <c r="C10" s="9">
        <v>64867909</v>
      </c>
      <c r="E10" s="9">
        <v>1664923818388</v>
      </c>
      <c r="G10" s="9">
        <v>1663230401981</v>
      </c>
      <c r="I10" s="9">
        <v>1693416407</v>
      </c>
      <c r="K10" s="9">
        <v>64867909</v>
      </c>
      <c r="M10" s="9">
        <v>1664923818388</v>
      </c>
      <c r="O10" s="9">
        <v>1646924182608</v>
      </c>
      <c r="Q10" s="26">
        <v>17999635780</v>
      </c>
    </row>
    <row r="11" spans="1:17" ht="21.75" customHeight="1">
      <c r="A11" s="8" t="s">
        <v>40</v>
      </c>
      <c r="C11" s="9">
        <v>46184793</v>
      </c>
      <c r="E11" s="9">
        <v>584893316956</v>
      </c>
      <c r="G11" s="9">
        <v>584893316956</v>
      </c>
      <c r="I11" s="9">
        <v>0</v>
      </c>
      <c r="K11" s="9">
        <v>46184793</v>
      </c>
      <c r="M11" s="9">
        <v>584893316956</v>
      </c>
      <c r="O11" s="9">
        <v>776636440978</v>
      </c>
      <c r="Q11" s="26">
        <v>-191743124021</v>
      </c>
    </row>
    <row r="12" spans="1:17" ht="21.75" customHeight="1">
      <c r="A12" s="8" t="s">
        <v>87</v>
      </c>
      <c r="C12" s="9">
        <v>616033</v>
      </c>
      <c r="E12" s="9">
        <v>74695849349</v>
      </c>
      <c r="G12" s="9">
        <v>74208298635</v>
      </c>
      <c r="I12" s="9">
        <v>487550714</v>
      </c>
      <c r="K12" s="9">
        <v>616033</v>
      </c>
      <c r="M12" s="9">
        <v>74695849349</v>
      </c>
      <c r="O12" s="9">
        <v>72911407900</v>
      </c>
      <c r="Q12" s="26">
        <v>1784441449</v>
      </c>
    </row>
    <row r="13" spans="1:17" ht="21.75" customHeight="1">
      <c r="A13" s="8" t="s">
        <v>81</v>
      </c>
      <c r="C13" s="9">
        <v>8000000</v>
      </c>
      <c r="E13" s="9">
        <v>1111718265000</v>
      </c>
      <c r="G13" s="9">
        <v>1106128926819</v>
      </c>
      <c r="I13" s="9">
        <v>5589338181</v>
      </c>
      <c r="K13" s="9">
        <v>8000000</v>
      </c>
      <c r="M13" s="9">
        <v>1111718265000</v>
      </c>
      <c r="O13" s="9">
        <v>1102730430046</v>
      </c>
      <c r="Q13" s="26">
        <v>8987834954</v>
      </c>
    </row>
    <row r="14" spans="1:17" ht="21.75" customHeight="1">
      <c r="A14" s="8" t="s">
        <v>35</v>
      </c>
      <c r="C14" s="9">
        <v>120974107</v>
      </c>
      <c r="E14" s="9">
        <v>952414143621</v>
      </c>
      <c r="G14" s="9">
        <v>948017978173</v>
      </c>
      <c r="I14" s="9">
        <v>4396165448</v>
      </c>
      <c r="K14" s="9">
        <v>120974107</v>
      </c>
      <c r="M14" s="9">
        <v>952414143621</v>
      </c>
      <c r="O14" s="9">
        <v>957397701591</v>
      </c>
      <c r="Q14" s="26">
        <v>-4983557969</v>
      </c>
    </row>
    <row r="15" spans="1:17" ht="21.75" customHeight="1">
      <c r="A15" s="8" t="s">
        <v>42</v>
      </c>
      <c r="C15" s="9">
        <v>334989322</v>
      </c>
      <c r="E15" s="9">
        <v>460866651579</v>
      </c>
      <c r="G15" s="9">
        <v>462060040938</v>
      </c>
      <c r="I15" s="9">
        <v>-1193389358</v>
      </c>
      <c r="K15" s="9">
        <v>334989322</v>
      </c>
      <c r="M15" s="9">
        <v>460866651579</v>
      </c>
      <c r="O15" s="9">
        <v>558258128971</v>
      </c>
      <c r="Q15" s="26">
        <v>-97391477391</v>
      </c>
    </row>
    <row r="16" spans="1:17" ht="21.75" customHeight="1">
      <c r="A16" s="8" t="s">
        <v>49</v>
      </c>
      <c r="C16" s="9">
        <v>1151875534</v>
      </c>
      <c r="E16" s="9">
        <v>4963669826272</v>
      </c>
      <c r="G16" s="9">
        <v>4993837259890</v>
      </c>
      <c r="I16" s="9">
        <v>-30167433617</v>
      </c>
      <c r="K16" s="9">
        <v>1151875534</v>
      </c>
      <c r="M16" s="9">
        <v>4963669826272</v>
      </c>
      <c r="O16" s="9">
        <v>4993837259890</v>
      </c>
      <c r="Q16" s="26">
        <v>-30167433617</v>
      </c>
    </row>
    <row r="17" spans="1:17" ht="21.75" customHeight="1">
      <c r="A17" s="8" t="s">
        <v>45</v>
      </c>
      <c r="C17" s="9">
        <v>165200000</v>
      </c>
      <c r="E17" s="9">
        <v>205435542060</v>
      </c>
      <c r="G17" s="9">
        <v>205188877222</v>
      </c>
      <c r="I17" s="9">
        <v>246664838</v>
      </c>
      <c r="K17" s="9">
        <v>165200000</v>
      </c>
      <c r="M17" s="9">
        <v>205435542060</v>
      </c>
      <c r="O17" s="9">
        <v>207747395464</v>
      </c>
      <c r="Q17" s="26">
        <v>-2311853404</v>
      </c>
    </row>
    <row r="18" spans="1:17" ht="21.75" customHeight="1">
      <c r="A18" s="8" t="s">
        <v>86</v>
      </c>
      <c r="C18" s="9">
        <v>17000000</v>
      </c>
      <c r="E18" s="9">
        <v>231774440625</v>
      </c>
      <c r="G18" s="9">
        <v>230591903706</v>
      </c>
      <c r="I18" s="9">
        <v>1182536919</v>
      </c>
      <c r="K18" s="9">
        <v>17000000</v>
      </c>
      <c r="M18" s="9">
        <v>231774440625</v>
      </c>
      <c r="O18" s="9">
        <v>229929989355</v>
      </c>
      <c r="Q18" s="26">
        <v>1844451270</v>
      </c>
    </row>
    <row r="19" spans="1:17" ht="21.75" customHeight="1">
      <c r="A19" s="8" t="s">
        <v>22</v>
      </c>
      <c r="C19" s="9">
        <v>152765618</v>
      </c>
      <c r="E19" s="9">
        <v>596341113923</v>
      </c>
      <c r="G19" s="9">
        <v>595693039737</v>
      </c>
      <c r="I19" s="9">
        <v>648074186</v>
      </c>
      <c r="K19" s="9">
        <v>152765618</v>
      </c>
      <c r="M19" s="9">
        <v>596341113923</v>
      </c>
      <c r="O19" s="9">
        <v>703303470489</v>
      </c>
      <c r="Q19" s="26">
        <v>-106962356565</v>
      </c>
    </row>
    <row r="20" spans="1:17" ht="21.75" customHeight="1">
      <c r="A20" s="8" t="s">
        <v>46</v>
      </c>
      <c r="C20" s="9">
        <v>44500000</v>
      </c>
      <c r="E20" s="9">
        <v>421119342000</v>
      </c>
      <c r="G20" s="9">
        <v>421119342000</v>
      </c>
      <c r="I20" s="9">
        <v>0</v>
      </c>
      <c r="K20" s="9">
        <v>44500000</v>
      </c>
      <c r="M20" s="9">
        <v>421119342000</v>
      </c>
      <c r="O20" s="9">
        <v>496508606408</v>
      </c>
      <c r="Q20" s="26">
        <v>-75389264408</v>
      </c>
    </row>
    <row r="21" spans="1:17" ht="21.75" customHeight="1">
      <c r="A21" s="8" t="s">
        <v>38</v>
      </c>
      <c r="C21" s="9">
        <v>78529422</v>
      </c>
      <c r="E21" s="9">
        <v>1430879611643</v>
      </c>
      <c r="G21" s="9">
        <v>1423631199151</v>
      </c>
      <c r="I21" s="9">
        <v>7248412492</v>
      </c>
      <c r="K21" s="9">
        <v>78529422</v>
      </c>
      <c r="M21" s="9">
        <v>1430879611643</v>
      </c>
      <c r="O21" s="9">
        <v>1414372970804</v>
      </c>
      <c r="Q21" s="26">
        <v>16506640839</v>
      </c>
    </row>
    <row r="22" spans="1:17" ht="21.75" customHeight="1">
      <c r="A22" s="8" t="s">
        <v>89</v>
      </c>
      <c r="C22" s="9">
        <v>8000000</v>
      </c>
      <c r="E22" s="9">
        <v>2934031695000</v>
      </c>
      <c r="G22" s="9">
        <v>2910601236263</v>
      </c>
      <c r="I22" s="9">
        <v>23430458737</v>
      </c>
      <c r="K22" s="9">
        <v>8000000</v>
      </c>
      <c r="M22" s="9">
        <v>2934031695000</v>
      </c>
      <c r="O22" s="9">
        <v>2916302582286</v>
      </c>
      <c r="Q22" s="26">
        <v>17729112714</v>
      </c>
    </row>
    <row r="23" spans="1:17" ht="21.75" customHeight="1">
      <c r="A23" s="8" t="s">
        <v>27</v>
      </c>
      <c r="C23" s="9">
        <v>6879546</v>
      </c>
      <c r="E23" s="9">
        <v>388706745941</v>
      </c>
      <c r="G23" s="9">
        <v>386963492414</v>
      </c>
      <c r="I23" s="9">
        <v>1743253527</v>
      </c>
      <c r="K23" s="9">
        <v>6879546</v>
      </c>
      <c r="M23" s="9">
        <v>388706745941</v>
      </c>
      <c r="O23" s="9">
        <v>387449589420</v>
      </c>
      <c r="Q23" s="26">
        <v>1257156521</v>
      </c>
    </row>
    <row r="24" spans="1:17" ht="21.75" customHeight="1">
      <c r="A24" s="8" t="s">
        <v>23</v>
      </c>
      <c r="C24" s="9">
        <v>617551334</v>
      </c>
      <c r="E24" s="9">
        <v>2238195190389</v>
      </c>
      <c r="G24" s="9">
        <v>2211009114191</v>
      </c>
      <c r="I24" s="9">
        <v>27186076198</v>
      </c>
      <c r="K24" s="9">
        <v>617551334</v>
      </c>
      <c r="M24" s="9">
        <v>2238195190389</v>
      </c>
      <c r="O24" s="9">
        <v>2075129600613</v>
      </c>
      <c r="Q24" s="26">
        <v>163065589776</v>
      </c>
    </row>
    <row r="25" spans="1:17" ht="21.75" customHeight="1">
      <c r="A25" s="8" t="s">
        <v>29</v>
      </c>
      <c r="C25" s="9">
        <v>104744076</v>
      </c>
      <c r="E25" s="9">
        <v>821513496620</v>
      </c>
      <c r="G25" s="9">
        <v>818929304510</v>
      </c>
      <c r="I25" s="9">
        <v>2584192110</v>
      </c>
      <c r="K25" s="9">
        <v>104744076</v>
      </c>
      <c r="M25" s="9">
        <v>821513496620</v>
      </c>
      <c r="O25" s="9">
        <v>933739679595</v>
      </c>
      <c r="Q25" s="26">
        <v>-112226182974</v>
      </c>
    </row>
    <row r="26" spans="1:17" ht="21.75" customHeight="1">
      <c r="A26" s="8" t="s">
        <v>48</v>
      </c>
      <c r="C26" s="9">
        <v>187622149</v>
      </c>
      <c r="E26" s="9">
        <v>1346758361678</v>
      </c>
      <c r="G26" s="9">
        <v>1343461955377</v>
      </c>
      <c r="I26" s="9">
        <v>3296406301</v>
      </c>
      <c r="K26" s="9">
        <v>187622149</v>
      </c>
      <c r="M26" s="9">
        <v>1346758361678</v>
      </c>
      <c r="O26" s="9">
        <v>1065607572739</v>
      </c>
      <c r="Q26" s="26">
        <v>281150788939</v>
      </c>
    </row>
    <row r="27" spans="1:17" ht="21.75" customHeight="1">
      <c r="A27" s="8" t="s">
        <v>37</v>
      </c>
      <c r="C27" s="9">
        <v>129485485</v>
      </c>
      <c r="E27" s="9">
        <v>1396558253052</v>
      </c>
      <c r="G27" s="9">
        <v>1388869971193</v>
      </c>
      <c r="I27" s="9">
        <v>7688281859</v>
      </c>
      <c r="K27" s="9">
        <v>129485485</v>
      </c>
      <c r="M27" s="9">
        <v>1396558253052</v>
      </c>
      <c r="O27" s="9">
        <v>1550263176577</v>
      </c>
      <c r="Q27" s="26">
        <v>-153704923524</v>
      </c>
    </row>
    <row r="28" spans="1:17" ht="21.75" customHeight="1">
      <c r="A28" s="8" t="s">
        <v>34</v>
      </c>
      <c r="C28" s="9">
        <v>266402275</v>
      </c>
      <c r="E28" s="9">
        <v>3784237523116</v>
      </c>
      <c r="G28" s="9">
        <v>3772316304948</v>
      </c>
      <c r="I28" s="9">
        <v>11921218168</v>
      </c>
      <c r="K28" s="9">
        <v>266402275</v>
      </c>
      <c r="M28" s="9">
        <v>3784237523116</v>
      </c>
      <c r="O28" s="9">
        <v>3771098208396</v>
      </c>
      <c r="Q28" s="26">
        <v>13139314720</v>
      </c>
    </row>
    <row r="29" spans="1:17" ht="21.75" customHeight="1">
      <c r="A29" s="8" t="s">
        <v>39</v>
      </c>
      <c r="C29" s="9">
        <v>23495609</v>
      </c>
      <c r="E29" s="9">
        <v>1001497138222</v>
      </c>
      <c r="G29" s="9">
        <v>996378830893</v>
      </c>
      <c r="I29" s="9">
        <v>5118307329</v>
      </c>
      <c r="K29" s="9">
        <v>23495609</v>
      </c>
      <c r="M29" s="9">
        <v>1001497138222</v>
      </c>
      <c r="O29" s="9">
        <v>1129638094878</v>
      </c>
      <c r="Q29" s="26">
        <v>-128140956655</v>
      </c>
    </row>
    <row r="30" spans="1:17" ht="21.75" customHeight="1">
      <c r="A30" s="8" t="s">
        <v>43</v>
      </c>
      <c r="C30" s="9">
        <v>93000000</v>
      </c>
      <c r="E30" s="9">
        <v>127761270300</v>
      </c>
      <c r="G30" s="9">
        <v>127234994517</v>
      </c>
      <c r="I30" s="9">
        <v>526275783</v>
      </c>
      <c r="K30" s="9">
        <v>93000000</v>
      </c>
      <c r="M30" s="9">
        <v>127761270300</v>
      </c>
      <c r="O30" s="9">
        <v>129250721247</v>
      </c>
      <c r="Q30" s="26">
        <v>-1489450947</v>
      </c>
    </row>
    <row r="31" spans="1:17" ht="21.75" customHeight="1">
      <c r="A31" s="8" t="s">
        <v>47</v>
      </c>
      <c r="C31" s="9">
        <v>32408701</v>
      </c>
      <c r="E31" s="9">
        <v>528340255356</v>
      </c>
      <c r="G31" s="9">
        <v>528261732932</v>
      </c>
      <c r="I31" s="9">
        <v>78522424</v>
      </c>
      <c r="K31" s="9">
        <v>32408701</v>
      </c>
      <c r="M31" s="9">
        <v>528340255356</v>
      </c>
      <c r="O31" s="9">
        <v>631144269185</v>
      </c>
      <c r="Q31" s="26">
        <v>-102804013828</v>
      </c>
    </row>
    <row r="32" spans="1:17" ht="21.75" customHeight="1">
      <c r="A32" s="8" t="s">
        <v>85</v>
      </c>
      <c r="C32" s="9">
        <v>5000000</v>
      </c>
      <c r="E32" s="9">
        <v>52842175312</v>
      </c>
      <c r="G32" s="9">
        <v>52714125918</v>
      </c>
      <c r="I32" s="9">
        <v>128049394</v>
      </c>
      <c r="K32" s="9">
        <v>5000000</v>
      </c>
      <c r="M32" s="9">
        <v>52842175312</v>
      </c>
      <c r="O32" s="9">
        <v>52792694149</v>
      </c>
      <c r="Q32" s="26">
        <v>49481163</v>
      </c>
    </row>
    <row r="33" spans="1:17" ht="21.75" customHeight="1">
      <c r="A33" s="8" t="s">
        <v>20</v>
      </c>
      <c r="C33" s="9">
        <v>299363162</v>
      </c>
      <c r="E33" s="9">
        <v>935300072577</v>
      </c>
      <c r="G33" s="9">
        <v>926759002476</v>
      </c>
      <c r="I33" s="9">
        <v>8541070101</v>
      </c>
      <c r="K33" s="9">
        <v>299363162</v>
      </c>
      <c r="M33" s="9">
        <v>935300072577</v>
      </c>
      <c r="O33" s="9">
        <v>950940247199</v>
      </c>
      <c r="Q33" s="26">
        <v>-15640174621</v>
      </c>
    </row>
    <row r="34" spans="1:17" ht="21.75" customHeight="1">
      <c r="A34" s="8" t="s">
        <v>88</v>
      </c>
      <c r="C34" s="9">
        <v>500000</v>
      </c>
      <c r="E34" s="9">
        <v>514517500000</v>
      </c>
      <c r="G34" s="9">
        <v>505510527242</v>
      </c>
      <c r="I34" s="9">
        <v>9006972758</v>
      </c>
      <c r="K34" s="9">
        <v>500000</v>
      </c>
      <c r="M34" s="9">
        <v>514517500000</v>
      </c>
      <c r="O34" s="9">
        <v>505800451740</v>
      </c>
      <c r="Q34" s="26">
        <v>8717048260</v>
      </c>
    </row>
    <row r="35" spans="1:17" ht="21.75" customHeight="1">
      <c r="A35" s="8" t="s">
        <v>30</v>
      </c>
      <c r="C35" s="9">
        <v>218383797</v>
      </c>
      <c r="E35" s="9">
        <v>409204119273</v>
      </c>
      <c r="G35" s="9">
        <v>410835841065</v>
      </c>
      <c r="I35" s="9">
        <v>-1631721791</v>
      </c>
      <c r="K35" s="9">
        <v>218383797</v>
      </c>
      <c r="M35" s="9">
        <v>409204119273</v>
      </c>
      <c r="O35" s="9">
        <v>428819480044</v>
      </c>
      <c r="Q35" s="26">
        <v>-19615360770</v>
      </c>
    </row>
    <row r="36" spans="1:17" ht="21.75" customHeight="1">
      <c r="A36" s="8" t="s">
        <v>41</v>
      </c>
      <c r="C36" s="9">
        <v>924111110</v>
      </c>
      <c r="E36" s="9">
        <v>3996883635344</v>
      </c>
      <c r="G36" s="9">
        <v>3987676826366</v>
      </c>
      <c r="I36" s="9">
        <v>9206808978</v>
      </c>
      <c r="K36" s="9">
        <v>924111110</v>
      </c>
      <c r="M36" s="9">
        <v>3996883635344</v>
      </c>
      <c r="O36" s="9">
        <v>4022777534856</v>
      </c>
      <c r="Q36" s="26">
        <v>-25893899511</v>
      </c>
    </row>
    <row r="37" spans="1:17" ht="21.75" customHeight="1">
      <c r="A37" s="8" t="s">
        <v>90</v>
      </c>
      <c r="C37" s="9">
        <v>10000000</v>
      </c>
      <c r="E37" s="9">
        <v>99881250000</v>
      </c>
      <c r="G37" s="9">
        <v>100061554762</v>
      </c>
      <c r="I37" s="9">
        <v>-180304762</v>
      </c>
      <c r="K37" s="9">
        <v>10000000</v>
      </c>
      <c r="M37" s="9">
        <v>99881250000</v>
      </c>
      <c r="O37" s="9">
        <v>100061554762</v>
      </c>
      <c r="Q37" s="26">
        <v>-180304762</v>
      </c>
    </row>
    <row r="38" spans="1:17" ht="21.75" customHeight="1">
      <c r="A38" s="8" t="s">
        <v>82</v>
      </c>
      <c r="C38" s="9">
        <v>16428150</v>
      </c>
      <c r="E38" s="9">
        <v>448684450589</v>
      </c>
      <c r="G38" s="9">
        <v>442915793360</v>
      </c>
      <c r="I38" s="9">
        <v>5768657229</v>
      </c>
      <c r="K38" s="9">
        <v>16428150</v>
      </c>
      <c r="M38" s="9">
        <v>448684450589</v>
      </c>
      <c r="O38" s="9">
        <v>421682234534</v>
      </c>
      <c r="Q38" s="26">
        <v>27002216055</v>
      </c>
    </row>
    <row r="39" spans="1:17" ht="21.75" customHeight="1">
      <c r="A39" s="8" t="s">
        <v>44</v>
      </c>
      <c r="C39" s="9">
        <v>50860124</v>
      </c>
      <c r="E39" s="9">
        <v>205415147943</v>
      </c>
      <c r="G39" s="9">
        <v>204212745343</v>
      </c>
      <c r="I39" s="9">
        <v>1202402600</v>
      </c>
      <c r="K39" s="9">
        <v>50860124</v>
      </c>
      <c r="M39" s="9">
        <v>205415147943</v>
      </c>
      <c r="O39" s="9">
        <v>226234842420</v>
      </c>
      <c r="Q39" s="26">
        <v>-20819694476</v>
      </c>
    </row>
    <row r="40" spans="1:17" ht="21.75" customHeight="1">
      <c r="A40" s="8" t="s">
        <v>83</v>
      </c>
      <c r="C40" s="9">
        <v>12000000</v>
      </c>
      <c r="E40" s="9">
        <v>255320446500</v>
      </c>
      <c r="G40" s="9">
        <v>254061136843</v>
      </c>
      <c r="I40" s="9">
        <v>1259309657</v>
      </c>
      <c r="K40" s="9">
        <v>12000000</v>
      </c>
      <c r="M40" s="9">
        <v>255320446500</v>
      </c>
      <c r="O40" s="9">
        <v>256104541513</v>
      </c>
      <c r="Q40" s="26">
        <v>-784095013</v>
      </c>
    </row>
    <row r="41" spans="1:17" ht="21.75" customHeight="1">
      <c r="A41" s="8" t="s">
        <v>25</v>
      </c>
      <c r="C41" s="9">
        <v>1016735</v>
      </c>
      <c r="E41" s="9">
        <v>302872101834</v>
      </c>
      <c r="G41" s="9">
        <v>302339853682</v>
      </c>
      <c r="I41" s="9">
        <v>532248152</v>
      </c>
      <c r="K41" s="9">
        <v>1016735</v>
      </c>
      <c r="M41" s="9">
        <v>302872101834</v>
      </c>
      <c r="O41" s="9">
        <v>303577367606</v>
      </c>
      <c r="Q41" s="26">
        <v>-705265771</v>
      </c>
    </row>
    <row r="42" spans="1:17" ht="21.75" customHeight="1">
      <c r="A42" s="8" t="s">
        <v>31</v>
      </c>
      <c r="C42" s="9">
        <v>56061889</v>
      </c>
      <c r="E42" s="9">
        <v>444154716460</v>
      </c>
      <c r="G42" s="9">
        <v>440835545174</v>
      </c>
      <c r="I42" s="9">
        <v>3319171286</v>
      </c>
      <c r="K42" s="9">
        <v>56061889</v>
      </c>
      <c r="M42" s="9">
        <v>444154716460</v>
      </c>
      <c r="O42" s="9">
        <v>446511705836</v>
      </c>
      <c r="Q42" s="26">
        <v>-2356989375</v>
      </c>
    </row>
    <row r="43" spans="1:17" ht="21.75" customHeight="1">
      <c r="A43" s="8" t="s">
        <v>21</v>
      </c>
      <c r="C43" s="9">
        <v>182369052</v>
      </c>
      <c r="E43" s="9">
        <v>1515533873335</v>
      </c>
      <c r="G43" s="9">
        <v>1504387404501</v>
      </c>
      <c r="I43" s="9">
        <v>11146468834</v>
      </c>
      <c r="K43" s="9">
        <v>182369052</v>
      </c>
      <c r="M43" s="9">
        <v>1515533873335</v>
      </c>
      <c r="O43" s="9">
        <v>1557597730760</v>
      </c>
      <c r="Q43" s="26">
        <v>-42063857424</v>
      </c>
    </row>
    <row r="44" spans="1:17" ht="21.75" customHeight="1">
      <c r="A44" s="8" t="s">
        <v>19</v>
      </c>
      <c r="C44" s="9">
        <v>6521802868</v>
      </c>
      <c r="E44" s="9">
        <v>2366294321441</v>
      </c>
      <c r="G44" s="9">
        <v>2314430346251</v>
      </c>
      <c r="I44" s="9">
        <v>51863975190</v>
      </c>
      <c r="K44" s="9">
        <v>6521802868</v>
      </c>
      <c r="M44" s="9">
        <v>2366294321441</v>
      </c>
      <c r="O44" s="9">
        <v>2012439267382</v>
      </c>
      <c r="Q44" s="26">
        <v>353855054059</v>
      </c>
    </row>
    <row r="45" spans="1:17" ht="21.75" customHeight="1">
      <c r="A45" s="8" t="s">
        <v>84</v>
      </c>
      <c r="C45" s="9">
        <v>85943651</v>
      </c>
      <c r="E45" s="9">
        <v>4410743368189</v>
      </c>
      <c r="G45" s="9">
        <v>4426367442279</v>
      </c>
      <c r="I45" s="9">
        <v>-15624074089</v>
      </c>
      <c r="K45" s="9">
        <v>85943651</v>
      </c>
      <c r="M45" s="9">
        <v>4410743368189</v>
      </c>
      <c r="O45" s="9">
        <v>4334960464523</v>
      </c>
      <c r="Q45" s="26">
        <v>75782903666</v>
      </c>
    </row>
    <row r="46" spans="1:17" ht="21.75" customHeight="1">
      <c r="A46" s="8" t="s">
        <v>26</v>
      </c>
      <c r="C46" s="9">
        <v>48700000</v>
      </c>
      <c r="E46" s="9">
        <v>295302433500</v>
      </c>
      <c r="G46" s="9">
        <v>294026027368</v>
      </c>
      <c r="I46" s="9">
        <v>1276406132</v>
      </c>
      <c r="K46" s="9">
        <v>48700000</v>
      </c>
      <c r="M46" s="9">
        <v>295302433500</v>
      </c>
      <c r="O46" s="9">
        <v>296712227334</v>
      </c>
      <c r="Q46" s="26">
        <v>-1409793834</v>
      </c>
    </row>
    <row r="47" spans="1:17" ht="21.75" customHeight="1">
      <c r="A47" s="8" t="s">
        <v>24</v>
      </c>
      <c r="C47" s="9">
        <v>27866650</v>
      </c>
      <c r="E47" s="9">
        <v>265928096952</v>
      </c>
      <c r="G47" s="9">
        <v>265337636475</v>
      </c>
      <c r="I47" s="9">
        <v>590460477</v>
      </c>
      <c r="K47" s="9">
        <v>27866650</v>
      </c>
      <c r="M47" s="9">
        <v>265928096952</v>
      </c>
      <c r="O47" s="9">
        <v>266902036915</v>
      </c>
      <c r="Q47" s="26">
        <v>-973939963</v>
      </c>
    </row>
    <row r="48" spans="1:17" ht="21.75" customHeight="1">
      <c r="A48" s="8" t="s">
        <v>32</v>
      </c>
      <c r="C48" s="9">
        <v>12632222</v>
      </c>
      <c r="E48" s="9">
        <v>169520313767</v>
      </c>
      <c r="G48" s="9">
        <v>167542483674</v>
      </c>
      <c r="I48" s="9">
        <v>1977830093</v>
      </c>
      <c r="K48" s="9">
        <v>12632222</v>
      </c>
      <c r="M48" s="9">
        <v>169520313767</v>
      </c>
      <c r="O48" s="9">
        <v>170529041583</v>
      </c>
      <c r="Q48" s="26">
        <v>-1008727815</v>
      </c>
    </row>
    <row r="49" spans="1:17" ht="21.75" customHeight="1">
      <c r="A49" s="8" t="s">
        <v>33</v>
      </c>
      <c r="C49" s="9">
        <v>7519459</v>
      </c>
      <c r="E49" s="9">
        <v>187465932931</v>
      </c>
      <c r="G49" s="9">
        <v>186953574718</v>
      </c>
      <c r="I49" s="9">
        <v>512358213</v>
      </c>
      <c r="K49" s="9">
        <v>7519459</v>
      </c>
      <c r="M49" s="9">
        <v>187465932931</v>
      </c>
      <c r="O49" s="9">
        <v>184385798752</v>
      </c>
      <c r="Q49" s="26">
        <v>3080134179</v>
      </c>
    </row>
    <row r="50" spans="1:17" ht="21.75" customHeight="1">
      <c r="A50" s="8" t="s">
        <v>122</v>
      </c>
      <c r="C50" s="9">
        <v>656165</v>
      </c>
      <c r="E50" s="9">
        <v>638027764778</v>
      </c>
      <c r="G50" s="9">
        <v>638027764778</v>
      </c>
      <c r="I50" s="9">
        <v>0</v>
      </c>
      <c r="K50" s="9">
        <v>656165</v>
      </c>
      <c r="M50" s="9">
        <v>638027764778</v>
      </c>
      <c r="O50" s="9">
        <v>656046070094</v>
      </c>
      <c r="Q50" s="26">
        <v>-18018305315</v>
      </c>
    </row>
    <row r="51" spans="1:17" ht="21.75" customHeight="1">
      <c r="A51" s="8" t="s">
        <v>205</v>
      </c>
      <c r="C51" s="9">
        <v>3954984</v>
      </c>
      <c r="E51" s="9">
        <v>3283777665377</v>
      </c>
      <c r="G51" s="9">
        <v>3350889487602</v>
      </c>
      <c r="I51" s="9">
        <v>-67111822224</v>
      </c>
      <c r="K51" s="9">
        <v>3954984</v>
      </c>
      <c r="M51" s="9">
        <v>3283777665377</v>
      </c>
      <c r="O51" s="9">
        <v>3562399283678</v>
      </c>
      <c r="Q51" s="26">
        <v>-278621618300</v>
      </c>
    </row>
    <row r="52" spans="1:17" ht="21.75" customHeight="1">
      <c r="A52" s="8" t="s">
        <v>198</v>
      </c>
      <c r="C52" s="9">
        <v>5000000</v>
      </c>
      <c r="E52" s="9">
        <v>4582619249687</v>
      </c>
      <c r="G52" s="9">
        <v>4582619249687</v>
      </c>
      <c r="I52" s="9">
        <v>0</v>
      </c>
      <c r="K52" s="9">
        <v>5000000</v>
      </c>
      <c r="M52" s="9">
        <v>4582619249687</v>
      </c>
      <c r="O52" s="9">
        <v>4999348734932</v>
      </c>
      <c r="Q52" s="26">
        <v>-416729485244</v>
      </c>
    </row>
    <row r="53" spans="1:17" ht="21.75" customHeight="1">
      <c r="A53" s="8" t="s">
        <v>116</v>
      </c>
      <c r="C53" s="9">
        <v>8875000</v>
      </c>
      <c r="E53" s="9">
        <v>7538283188482</v>
      </c>
      <c r="G53" s="9">
        <v>7941152905109</v>
      </c>
      <c r="I53" s="9">
        <v>-402869716626</v>
      </c>
      <c r="K53" s="9">
        <v>8875000</v>
      </c>
      <c r="M53" s="9">
        <v>7538283188482</v>
      </c>
      <c r="O53" s="9">
        <v>7587070252761</v>
      </c>
      <c r="Q53" s="26">
        <v>-48787064278</v>
      </c>
    </row>
    <row r="54" spans="1:17" ht="21.75" customHeight="1">
      <c r="A54" s="8" t="s">
        <v>189</v>
      </c>
      <c r="C54" s="9">
        <v>813807</v>
      </c>
      <c r="E54" s="9">
        <v>813659497481</v>
      </c>
      <c r="G54" s="9">
        <v>813659497481</v>
      </c>
      <c r="I54" s="9">
        <v>0</v>
      </c>
      <c r="K54" s="9">
        <v>813807</v>
      </c>
      <c r="M54" s="9">
        <v>813659497481</v>
      </c>
      <c r="O54" s="9">
        <v>813659533731</v>
      </c>
      <c r="Q54" s="26">
        <v>-36249</v>
      </c>
    </row>
    <row r="55" spans="1:17" ht="21.75" customHeight="1">
      <c r="A55" s="8" t="s">
        <v>119</v>
      </c>
      <c r="C55" s="9">
        <v>1500000</v>
      </c>
      <c r="E55" s="9">
        <v>1499728125000</v>
      </c>
      <c r="G55" s="9">
        <v>1499728125000</v>
      </c>
      <c r="I55" s="9">
        <v>0</v>
      </c>
      <c r="K55" s="9">
        <v>1500000</v>
      </c>
      <c r="M55" s="9">
        <v>1499728125000</v>
      </c>
      <c r="O55" s="9">
        <v>1499728125000</v>
      </c>
      <c r="Q55" s="26">
        <v>0</v>
      </c>
    </row>
    <row r="56" spans="1:17" ht="21.75" customHeight="1">
      <c r="A56" s="8" t="s">
        <v>186</v>
      </c>
      <c r="C56" s="9">
        <v>6998703</v>
      </c>
      <c r="E56" s="9">
        <v>6297691036573</v>
      </c>
      <c r="G56" s="9">
        <v>6297691036573</v>
      </c>
      <c r="I56" s="9">
        <v>0</v>
      </c>
      <c r="K56" s="9">
        <v>6998703</v>
      </c>
      <c r="M56" s="9">
        <v>6297691036573</v>
      </c>
      <c r="O56" s="9">
        <v>6997434485081</v>
      </c>
      <c r="Q56" s="26">
        <v>-699743448507</v>
      </c>
    </row>
    <row r="57" spans="1:17" ht="21.75" customHeight="1">
      <c r="A57" s="8" t="s">
        <v>141</v>
      </c>
      <c r="C57" s="9">
        <v>348600</v>
      </c>
      <c r="E57" s="9">
        <v>332681876478</v>
      </c>
      <c r="G57" s="9">
        <v>324010280490</v>
      </c>
      <c r="I57" s="9">
        <v>8671595988</v>
      </c>
      <c r="K57" s="9">
        <v>348600</v>
      </c>
      <c r="M57" s="9">
        <v>332681876478</v>
      </c>
      <c r="O57" s="9">
        <v>285957030892</v>
      </c>
      <c r="Q57" s="26">
        <v>46724845586</v>
      </c>
    </row>
    <row r="58" spans="1:17" ht="21.75" customHeight="1">
      <c r="A58" s="8" t="s">
        <v>144</v>
      </c>
      <c r="C58" s="9">
        <v>139800</v>
      </c>
      <c r="E58" s="9">
        <v>127807154753</v>
      </c>
      <c r="G58" s="9">
        <v>124265264837</v>
      </c>
      <c r="I58" s="9">
        <v>3541889916</v>
      </c>
      <c r="K58" s="9">
        <v>139800</v>
      </c>
      <c r="M58" s="9">
        <v>127807154753</v>
      </c>
      <c r="O58" s="9">
        <v>109780416692</v>
      </c>
      <c r="Q58" s="26">
        <v>18026738061</v>
      </c>
    </row>
    <row r="59" spans="1:17" ht="21.75" customHeight="1">
      <c r="A59" s="8" t="s">
        <v>229</v>
      </c>
      <c r="C59" s="9">
        <v>4995000</v>
      </c>
      <c r="E59" s="9">
        <v>4994094656250</v>
      </c>
      <c r="G59" s="9">
        <v>4994094656250</v>
      </c>
      <c r="I59" s="9">
        <v>0</v>
      </c>
      <c r="K59" s="9">
        <v>4995000</v>
      </c>
      <c r="M59" s="9">
        <v>4994094656250</v>
      </c>
      <c r="O59" s="9">
        <v>4994094656250</v>
      </c>
      <c r="Q59" s="26">
        <v>0</v>
      </c>
    </row>
    <row r="60" spans="1:17" ht="21.75" customHeight="1">
      <c r="A60" s="8" t="s">
        <v>244</v>
      </c>
      <c r="C60" s="9">
        <v>5980000</v>
      </c>
      <c r="E60" s="9">
        <v>4563108786600</v>
      </c>
      <c r="G60" s="9">
        <v>4563108786600</v>
      </c>
      <c r="I60" s="9">
        <v>0</v>
      </c>
      <c r="K60" s="9">
        <v>5980000</v>
      </c>
      <c r="M60" s="9">
        <v>4563108786600</v>
      </c>
      <c r="O60" s="9">
        <v>6180924478003</v>
      </c>
      <c r="Q60" s="26">
        <v>-1617815691403</v>
      </c>
    </row>
    <row r="61" spans="1:17" ht="21.75" customHeight="1">
      <c r="A61" s="8" t="s">
        <v>292</v>
      </c>
      <c r="C61" s="9">
        <v>490000</v>
      </c>
      <c r="E61" s="9">
        <v>440920068750</v>
      </c>
      <c r="G61" s="9">
        <v>440920068750</v>
      </c>
      <c r="I61" s="9">
        <v>0</v>
      </c>
      <c r="K61" s="9">
        <v>490000</v>
      </c>
      <c r="M61" s="9">
        <v>440920068750</v>
      </c>
      <c r="O61" s="9">
        <v>489911187500</v>
      </c>
      <c r="Q61" s="26">
        <v>-48991118750</v>
      </c>
    </row>
    <row r="62" spans="1:17" ht="21.75" customHeight="1">
      <c r="A62" s="8" t="s">
        <v>226</v>
      </c>
      <c r="C62" s="9">
        <v>5595000</v>
      </c>
      <c r="E62" s="9">
        <v>4184329427804</v>
      </c>
      <c r="G62" s="9">
        <v>4252548085931</v>
      </c>
      <c r="I62" s="9">
        <v>-68218658126</v>
      </c>
      <c r="K62" s="9">
        <v>5595000</v>
      </c>
      <c r="M62" s="9">
        <v>4184329427804</v>
      </c>
      <c r="O62" s="9">
        <v>4790062070600</v>
      </c>
      <c r="Q62" s="26">
        <v>-605732642795</v>
      </c>
    </row>
    <row r="63" spans="1:17" ht="21.75" customHeight="1">
      <c r="A63" s="8" t="s">
        <v>183</v>
      </c>
      <c r="C63" s="9">
        <v>9996000</v>
      </c>
      <c r="E63" s="9">
        <v>8303641304176</v>
      </c>
      <c r="G63" s="9">
        <v>8304353861734</v>
      </c>
      <c r="I63" s="9">
        <v>-712557557</v>
      </c>
      <c r="K63" s="9">
        <v>9996000</v>
      </c>
      <c r="M63" s="9">
        <v>8303641304176</v>
      </c>
      <c r="O63" s="9">
        <v>8262442243292</v>
      </c>
      <c r="Q63" s="26">
        <v>41199060884</v>
      </c>
    </row>
    <row r="64" spans="1:17" ht="21.75" customHeight="1">
      <c r="A64" s="8" t="s">
        <v>125</v>
      </c>
      <c r="C64" s="9">
        <v>3499886</v>
      </c>
      <c r="E64" s="9">
        <v>3499251645662</v>
      </c>
      <c r="G64" s="9">
        <v>3499251645662</v>
      </c>
      <c r="I64" s="9">
        <v>0</v>
      </c>
      <c r="K64" s="9">
        <v>3499886</v>
      </c>
      <c r="M64" s="9">
        <v>3499251645662</v>
      </c>
      <c r="O64" s="9">
        <v>3499251645662</v>
      </c>
      <c r="Q64" s="26">
        <v>0</v>
      </c>
    </row>
    <row r="65" spans="1:17" ht="21.75" customHeight="1">
      <c r="A65" s="8" t="s">
        <v>247</v>
      </c>
      <c r="C65" s="9">
        <v>3015000</v>
      </c>
      <c r="E65" s="9">
        <v>2997277175028</v>
      </c>
      <c r="G65" s="9">
        <v>2990539871386</v>
      </c>
      <c r="I65" s="9">
        <v>6737303642</v>
      </c>
      <c r="K65" s="9">
        <v>3015000</v>
      </c>
      <c r="M65" s="9">
        <v>2997277175028</v>
      </c>
      <c r="O65" s="9">
        <v>2950922245744</v>
      </c>
      <c r="Q65" s="26">
        <v>46354929284</v>
      </c>
    </row>
    <row r="66" spans="1:17" ht="21.75" customHeight="1">
      <c r="A66" s="8" t="s">
        <v>128</v>
      </c>
      <c r="C66" s="9">
        <v>6959809</v>
      </c>
      <c r="E66" s="9">
        <v>5622645578922</v>
      </c>
      <c r="G66" s="9">
        <v>5754002080733</v>
      </c>
      <c r="I66" s="9">
        <v>-131356501810</v>
      </c>
      <c r="K66" s="9">
        <v>6959809</v>
      </c>
      <c r="M66" s="9">
        <v>5622645578922</v>
      </c>
      <c r="O66" s="9">
        <v>6247383976580</v>
      </c>
      <c r="Q66" s="26">
        <v>-624738397657</v>
      </c>
    </row>
    <row r="67" spans="1:17" ht="21.75" customHeight="1">
      <c r="A67" s="8" t="s">
        <v>295</v>
      </c>
      <c r="C67" s="9">
        <v>5000000</v>
      </c>
      <c r="E67" s="9">
        <v>4851550497062</v>
      </c>
      <c r="G67" s="9">
        <v>4999093750000</v>
      </c>
      <c r="I67" s="9">
        <v>-147543252937</v>
      </c>
      <c r="K67" s="9">
        <v>5000000</v>
      </c>
      <c r="M67" s="9">
        <v>4851550497062</v>
      </c>
      <c r="O67" s="9">
        <v>4999093750000</v>
      </c>
      <c r="Q67" s="26">
        <v>-147543252937</v>
      </c>
    </row>
    <row r="68" spans="1:17" ht="21.75" customHeight="1">
      <c r="A68" s="8" t="s">
        <v>180</v>
      </c>
      <c r="C68" s="9">
        <v>9498000</v>
      </c>
      <c r="E68" s="9">
        <v>8357104920139</v>
      </c>
      <c r="G68" s="9">
        <v>8357104920139</v>
      </c>
      <c r="I68" s="9">
        <v>0</v>
      </c>
      <c r="K68" s="9">
        <v>9498000</v>
      </c>
      <c r="M68" s="9">
        <v>8357104920139</v>
      </c>
      <c r="O68" s="9">
        <v>8360071165247</v>
      </c>
      <c r="Q68" s="26">
        <v>-2966245107</v>
      </c>
    </row>
    <row r="69" spans="1:17" ht="21.75" customHeight="1">
      <c r="A69" s="8" t="s">
        <v>204</v>
      </c>
      <c r="C69" s="9">
        <v>3000000</v>
      </c>
      <c r="E69" s="9">
        <v>2763096098043</v>
      </c>
      <c r="G69" s="9">
        <v>2763096098043</v>
      </c>
      <c r="I69" s="9">
        <v>0</v>
      </c>
      <c r="K69" s="9">
        <v>3000000</v>
      </c>
      <c r="M69" s="9">
        <v>2763096098043</v>
      </c>
      <c r="O69" s="9">
        <v>2999532812500</v>
      </c>
      <c r="Q69" s="26">
        <v>-236436714456</v>
      </c>
    </row>
    <row r="70" spans="1:17" ht="21.75" customHeight="1">
      <c r="A70" s="8" t="s">
        <v>250</v>
      </c>
      <c r="C70" s="9">
        <v>10500000</v>
      </c>
      <c r="E70" s="9">
        <v>9987679404937</v>
      </c>
      <c r="G70" s="9">
        <v>10028517001781</v>
      </c>
      <c r="I70" s="9">
        <v>-40837596843</v>
      </c>
      <c r="K70" s="9">
        <v>10500000</v>
      </c>
      <c r="M70" s="9">
        <v>9987679404937</v>
      </c>
      <c r="O70" s="9">
        <v>9985212971718</v>
      </c>
      <c r="Q70" s="26">
        <v>2466433219</v>
      </c>
    </row>
    <row r="71" spans="1:17" ht="21.75" customHeight="1">
      <c r="A71" s="8" t="s">
        <v>192</v>
      </c>
      <c r="C71" s="9">
        <v>5999969</v>
      </c>
      <c r="E71" s="9">
        <v>5998881505618</v>
      </c>
      <c r="G71" s="9">
        <v>5398993355056</v>
      </c>
      <c r="I71" s="9">
        <v>599888150562</v>
      </c>
      <c r="K71" s="9">
        <v>5999969</v>
      </c>
      <c r="M71" s="9">
        <v>5998881505618</v>
      </c>
      <c r="O71" s="9">
        <v>6000906773262</v>
      </c>
      <c r="Q71" s="26">
        <v>-2025267643</v>
      </c>
    </row>
    <row r="72" spans="1:17" ht="21.75" customHeight="1">
      <c r="A72" s="8" t="s">
        <v>165</v>
      </c>
      <c r="C72" s="9">
        <v>1003700</v>
      </c>
      <c r="E72" s="9">
        <v>882463693459</v>
      </c>
      <c r="G72" s="9">
        <v>853983850367</v>
      </c>
      <c r="I72" s="9">
        <v>28479843092</v>
      </c>
      <c r="K72" s="9">
        <v>1003700</v>
      </c>
      <c r="M72" s="9">
        <v>882463693459</v>
      </c>
      <c r="O72" s="9">
        <v>761620046341</v>
      </c>
      <c r="Q72" s="26">
        <v>120843647118</v>
      </c>
    </row>
    <row r="73" spans="1:17" ht="21.75" customHeight="1">
      <c r="A73" s="8" t="s">
        <v>162</v>
      </c>
      <c r="C73" s="9">
        <v>798450</v>
      </c>
      <c r="E73" s="9">
        <v>646643243664</v>
      </c>
      <c r="G73" s="9">
        <v>629559510652</v>
      </c>
      <c r="I73" s="9">
        <v>17083733012</v>
      </c>
      <c r="K73" s="9">
        <v>798450</v>
      </c>
      <c r="M73" s="9">
        <v>646643243664</v>
      </c>
      <c r="O73" s="9">
        <v>567140020736</v>
      </c>
      <c r="Q73" s="26">
        <v>79503222928</v>
      </c>
    </row>
    <row r="74" spans="1:17" ht="21.75" customHeight="1">
      <c r="A74" s="8" t="s">
        <v>168</v>
      </c>
      <c r="C74" s="9">
        <v>30500</v>
      </c>
      <c r="E74" s="9">
        <v>26338075358</v>
      </c>
      <c r="G74" s="9">
        <v>25616271209</v>
      </c>
      <c r="I74" s="9">
        <v>721804149</v>
      </c>
      <c r="K74" s="9">
        <v>30500</v>
      </c>
      <c r="M74" s="9">
        <v>26338075358</v>
      </c>
      <c r="O74" s="9">
        <v>22898603875</v>
      </c>
      <c r="Q74" s="26">
        <v>3439471483</v>
      </c>
    </row>
    <row r="75" spans="1:17" ht="21.75" customHeight="1">
      <c r="A75" s="8" t="s">
        <v>253</v>
      </c>
      <c r="C75" s="9">
        <v>5935000</v>
      </c>
      <c r="E75" s="9">
        <v>5856729860275</v>
      </c>
      <c r="G75" s="9">
        <v>5823493950375</v>
      </c>
      <c r="I75" s="9">
        <v>33235909900</v>
      </c>
      <c r="K75" s="9">
        <v>5935000</v>
      </c>
      <c r="M75" s="9">
        <v>5856729860275</v>
      </c>
      <c r="O75" s="9">
        <v>5630534589879</v>
      </c>
      <c r="Q75" s="26">
        <v>226195270396</v>
      </c>
    </row>
    <row r="76" spans="1:17" ht="21.75" customHeight="1">
      <c r="A76" s="8" t="s">
        <v>177</v>
      </c>
      <c r="C76" s="9">
        <v>1495900</v>
      </c>
      <c r="E76" s="9">
        <v>1303440558570</v>
      </c>
      <c r="G76" s="9">
        <v>1303440558570</v>
      </c>
      <c r="I76" s="9">
        <v>0</v>
      </c>
      <c r="K76" s="9">
        <v>1495900</v>
      </c>
      <c r="M76" s="9">
        <v>1303440558570</v>
      </c>
      <c r="O76" s="9">
        <v>1496034751826</v>
      </c>
      <c r="Q76" s="26">
        <v>-192594193255</v>
      </c>
    </row>
    <row r="77" spans="1:17" ht="21.75" customHeight="1">
      <c r="A77" s="8" t="s">
        <v>258</v>
      </c>
      <c r="C77" s="9">
        <v>5000</v>
      </c>
      <c r="E77" s="9">
        <v>4455192350</v>
      </c>
      <c r="G77" s="9">
        <v>4436395757</v>
      </c>
      <c r="I77" s="9">
        <v>18796593</v>
      </c>
      <c r="K77" s="9">
        <v>5000</v>
      </c>
      <c r="M77" s="9">
        <v>4455192350</v>
      </c>
      <c r="O77" s="9">
        <v>4468059688</v>
      </c>
      <c r="Q77" s="26">
        <v>-12867338</v>
      </c>
    </row>
    <row r="78" spans="1:17" ht="21.75" customHeight="1">
      <c r="A78" s="8" t="s">
        <v>256</v>
      </c>
      <c r="C78" s="9">
        <v>1795000</v>
      </c>
      <c r="E78" s="9">
        <v>1647511334437</v>
      </c>
      <c r="G78" s="9">
        <v>1635217813042</v>
      </c>
      <c r="I78" s="9">
        <v>12293521395</v>
      </c>
      <c r="K78" s="9">
        <v>1795000</v>
      </c>
      <c r="M78" s="9">
        <v>1647511334437</v>
      </c>
      <c r="O78" s="9">
        <v>1642250649093</v>
      </c>
      <c r="Q78" s="26">
        <v>5260685344</v>
      </c>
    </row>
    <row r="79" spans="1:17" ht="21.75" customHeight="1">
      <c r="A79" s="8" t="s">
        <v>208</v>
      </c>
      <c r="C79" s="9">
        <v>2985000</v>
      </c>
      <c r="E79" s="9">
        <v>2197501905575</v>
      </c>
      <c r="G79" s="9">
        <v>2276285653432</v>
      </c>
      <c r="I79" s="9">
        <v>-78783747856</v>
      </c>
      <c r="K79" s="9">
        <v>2985000</v>
      </c>
      <c r="M79" s="9">
        <v>2197501905575</v>
      </c>
      <c r="O79" s="9">
        <v>2431450772379</v>
      </c>
      <c r="Q79" s="26">
        <v>-233948866803</v>
      </c>
    </row>
    <row r="80" spans="1:17" ht="21.75" customHeight="1">
      <c r="A80" s="8" t="s">
        <v>260</v>
      </c>
      <c r="C80" s="9">
        <v>5000000</v>
      </c>
      <c r="E80" s="9">
        <v>4024270468750</v>
      </c>
      <c r="G80" s="9">
        <v>4024270468750</v>
      </c>
      <c r="I80" s="9">
        <v>0</v>
      </c>
      <c r="K80" s="9">
        <v>5000000</v>
      </c>
      <c r="M80" s="9">
        <v>4024270468750</v>
      </c>
      <c r="O80" s="9">
        <v>4349064743327</v>
      </c>
      <c r="Q80" s="26">
        <v>-324794274577</v>
      </c>
    </row>
    <row r="81" spans="1:17" ht="21.75" customHeight="1">
      <c r="A81" s="8" t="s">
        <v>266</v>
      </c>
      <c r="C81" s="9">
        <v>215000</v>
      </c>
      <c r="E81" s="9">
        <v>193035006062</v>
      </c>
      <c r="G81" s="9">
        <v>187473964184</v>
      </c>
      <c r="I81" s="9">
        <v>5561041878</v>
      </c>
      <c r="K81" s="9">
        <v>215000</v>
      </c>
      <c r="M81" s="9">
        <v>193035006062</v>
      </c>
      <c r="O81" s="9">
        <v>190344524334</v>
      </c>
      <c r="Q81" s="26">
        <v>2690481728</v>
      </c>
    </row>
    <row r="82" spans="1:17" ht="21.75" customHeight="1">
      <c r="A82" s="8" t="s">
        <v>263</v>
      </c>
      <c r="C82" s="9">
        <v>571150</v>
      </c>
      <c r="E82" s="9">
        <v>542494155109</v>
      </c>
      <c r="G82" s="9">
        <v>560556355242</v>
      </c>
      <c r="I82" s="9">
        <v>-18062200132</v>
      </c>
      <c r="K82" s="9">
        <v>571150</v>
      </c>
      <c r="M82" s="9">
        <v>542494155109</v>
      </c>
      <c r="O82" s="9">
        <v>532490314179</v>
      </c>
      <c r="Q82" s="26">
        <v>10003840930</v>
      </c>
    </row>
    <row r="83" spans="1:17" ht="21.75" customHeight="1">
      <c r="A83" s="8" t="s">
        <v>235</v>
      </c>
      <c r="C83" s="9">
        <v>1999977</v>
      </c>
      <c r="E83" s="9">
        <v>1999614504168</v>
      </c>
      <c r="G83" s="9">
        <v>1999614504168</v>
      </c>
      <c r="I83" s="9">
        <v>0</v>
      </c>
      <c r="K83" s="9">
        <v>1999977</v>
      </c>
      <c r="M83" s="9">
        <v>1999614504168</v>
      </c>
      <c r="O83" s="9">
        <v>2000172870722</v>
      </c>
      <c r="Q83" s="26">
        <v>-558366553</v>
      </c>
    </row>
    <row r="84" spans="1:17" ht="21.75" customHeight="1">
      <c r="A84" s="8" t="s">
        <v>211</v>
      </c>
      <c r="C84" s="9">
        <v>3211273</v>
      </c>
      <c r="E84" s="9">
        <v>3210690956768</v>
      </c>
      <c r="G84" s="9">
        <v>3210690956768</v>
      </c>
      <c r="I84" s="9">
        <v>0</v>
      </c>
      <c r="K84" s="9">
        <v>3211273</v>
      </c>
      <c r="M84" s="9">
        <v>3210690956768</v>
      </c>
      <c r="O84" s="9">
        <v>3211294884393</v>
      </c>
      <c r="Q84" s="26">
        <v>-603927624</v>
      </c>
    </row>
    <row r="85" spans="1:17" ht="21.75" customHeight="1">
      <c r="A85" s="8" t="s">
        <v>268</v>
      </c>
      <c r="C85" s="9">
        <v>2780000</v>
      </c>
      <c r="E85" s="9">
        <v>2756001044255</v>
      </c>
      <c r="G85" s="9">
        <v>2733929065526</v>
      </c>
      <c r="I85" s="9">
        <v>22071978729</v>
      </c>
      <c r="K85" s="9">
        <v>2780000</v>
      </c>
      <c r="M85" s="9">
        <v>2756001044255</v>
      </c>
      <c r="O85" s="9">
        <v>2606072592480</v>
      </c>
      <c r="Q85" s="26">
        <v>149928451775</v>
      </c>
    </row>
    <row r="86" spans="1:17" ht="21.75" customHeight="1">
      <c r="A86" s="8" t="s">
        <v>271</v>
      </c>
      <c r="C86" s="9">
        <v>5000</v>
      </c>
      <c r="E86" s="9">
        <v>4606614899</v>
      </c>
      <c r="G86" s="9">
        <v>4606614899</v>
      </c>
      <c r="I86" s="9">
        <v>0</v>
      </c>
      <c r="K86" s="9">
        <v>5000</v>
      </c>
      <c r="M86" s="9">
        <v>4606614899</v>
      </c>
      <c r="O86" s="9">
        <v>4653843355</v>
      </c>
      <c r="Q86" s="26">
        <v>-47228455</v>
      </c>
    </row>
    <row r="87" spans="1:17" ht="21.75" customHeight="1">
      <c r="A87" s="8" t="s">
        <v>311</v>
      </c>
      <c r="C87" s="9">
        <v>24875000</v>
      </c>
      <c r="E87" s="9">
        <v>23531712853851</v>
      </c>
      <c r="G87" s="9">
        <v>23526078750000</v>
      </c>
      <c r="I87" s="9">
        <v>5634103851</v>
      </c>
      <c r="K87" s="9">
        <v>24875000</v>
      </c>
      <c r="M87" s="9">
        <v>23531712853851</v>
      </c>
      <c r="O87" s="9">
        <v>23526078750000</v>
      </c>
      <c r="Q87" s="26">
        <v>5634103851</v>
      </c>
    </row>
    <row r="88" spans="1:17" ht="21.75" customHeight="1">
      <c r="A88" s="8" t="s">
        <v>310</v>
      </c>
      <c r="C88" s="9">
        <v>5997990</v>
      </c>
      <c r="E88" s="9">
        <v>5996902864312</v>
      </c>
      <c r="G88" s="9">
        <v>5996902864312</v>
      </c>
      <c r="I88" s="9">
        <v>0</v>
      </c>
      <c r="K88" s="9">
        <v>5997990</v>
      </c>
      <c r="M88" s="9">
        <v>5996902864312</v>
      </c>
      <c r="O88" s="9">
        <v>5996950702369</v>
      </c>
      <c r="Q88" s="26">
        <v>-47838056</v>
      </c>
    </row>
    <row r="89" spans="1:17" ht="21.75" customHeight="1">
      <c r="A89" s="8" t="s">
        <v>238</v>
      </c>
      <c r="C89" s="9">
        <v>1000000</v>
      </c>
      <c r="E89" s="9">
        <v>999818750000</v>
      </c>
      <c r="G89" s="9">
        <v>999818750000</v>
      </c>
      <c r="I89" s="9">
        <v>0</v>
      </c>
      <c r="K89" s="9">
        <v>1000000</v>
      </c>
      <c r="M89" s="9">
        <v>999818750000</v>
      </c>
      <c r="O89" s="9">
        <v>1000167249955</v>
      </c>
      <c r="Q89" s="26">
        <v>-348499955</v>
      </c>
    </row>
    <row r="90" spans="1:17" ht="21.75" customHeight="1">
      <c r="A90" s="8" t="s">
        <v>223</v>
      </c>
      <c r="C90" s="9">
        <v>500000</v>
      </c>
      <c r="E90" s="9">
        <v>499909375000</v>
      </c>
      <c r="G90" s="9">
        <v>499909375000</v>
      </c>
      <c r="I90" s="9">
        <v>0</v>
      </c>
      <c r="K90" s="9">
        <v>500000</v>
      </c>
      <c r="M90" s="9">
        <v>499909375000</v>
      </c>
      <c r="O90" s="9">
        <v>500073874976</v>
      </c>
      <c r="Q90" s="26">
        <v>-164499976</v>
      </c>
    </row>
    <row r="91" spans="1:17" ht="21.75" customHeight="1">
      <c r="A91" s="8" t="s">
        <v>274</v>
      </c>
      <c r="C91" s="9">
        <v>13237370</v>
      </c>
      <c r="E91" s="9">
        <v>11825181644880</v>
      </c>
      <c r="G91" s="9">
        <v>11825181644880</v>
      </c>
      <c r="I91" s="9">
        <v>0</v>
      </c>
      <c r="K91" s="9">
        <v>13237370</v>
      </c>
      <c r="M91" s="9">
        <v>11825181644880</v>
      </c>
      <c r="O91" s="9">
        <v>11827604543701</v>
      </c>
      <c r="Q91" s="26">
        <v>-2422898820</v>
      </c>
    </row>
    <row r="92" spans="1:17" ht="21.75" customHeight="1">
      <c r="A92" s="8" t="s">
        <v>155</v>
      </c>
      <c r="C92" s="9">
        <v>1791468</v>
      </c>
      <c r="E92" s="9">
        <v>1277318018979</v>
      </c>
      <c r="G92" s="9">
        <v>1236067988862</v>
      </c>
      <c r="I92" s="9">
        <v>41250030117</v>
      </c>
      <c r="K92" s="9">
        <v>1791468</v>
      </c>
      <c r="M92" s="9">
        <v>1277318018979</v>
      </c>
      <c r="O92" s="9">
        <v>1115058347756</v>
      </c>
      <c r="Q92" s="26">
        <v>162259671223</v>
      </c>
    </row>
    <row r="93" spans="1:17" ht="21.75" customHeight="1">
      <c r="A93" s="8" t="s">
        <v>158</v>
      </c>
      <c r="C93" s="9">
        <v>63900</v>
      </c>
      <c r="E93" s="9">
        <v>39364848827</v>
      </c>
      <c r="G93" s="9">
        <v>37676277936</v>
      </c>
      <c r="I93" s="9">
        <v>1688570891</v>
      </c>
      <c r="K93" s="9">
        <v>63900</v>
      </c>
      <c r="M93" s="9">
        <v>39364848827</v>
      </c>
      <c r="O93" s="9">
        <v>34703549841</v>
      </c>
      <c r="Q93" s="26">
        <v>4661298986</v>
      </c>
    </row>
    <row r="94" spans="1:17" ht="21.75" customHeight="1">
      <c r="A94" s="8" t="s">
        <v>220</v>
      </c>
      <c r="C94" s="9">
        <v>4000000</v>
      </c>
      <c r="E94" s="9">
        <v>3599347500000</v>
      </c>
      <c r="G94" s="9">
        <v>3599347500000</v>
      </c>
      <c r="I94" s="9">
        <v>0</v>
      </c>
      <c r="K94" s="9">
        <v>4000000</v>
      </c>
      <c r="M94" s="9">
        <v>3599347500000</v>
      </c>
      <c r="O94" s="9">
        <v>3999878750000</v>
      </c>
      <c r="Q94" s="26">
        <v>-400531250000</v>
      </c>
    </row>
    <row r="95" spans="1:17" ht="21.75" customHeight="1">
      <c r="A95" s="8" t="s">
        <v>171</v>
      </c>
      <c r="C95" s="9">
        <v>3000000</v>
      </c>
      <c r="E95" s="9">
        <v>2840632042106</v>
      </c>
      <c r="G95" s="9">
        <v>2840632042106</v>
      </c>
      <c r="I95" s="9">
        <v>0</v>
      </c>
      <c r="K95" s="9">
        <v>3000000</v>
      </c>
      <c r="M95" s="9">
        <v>2840632042106</v>
      </c>
      <c r="O95" s="9">
        <v>2844913889040</v>
      </c>
      <c r="Q95" s="26">
        <v>-4281846933</v>
      </c>
    </row>
    <row r="96" spans="1:17" ht="21.75" customHeight="1">
      <c r="A96" s="8" t="s">
        <v>160</v>
      </c>
      <c r="C96" s="9">
        <v>3703000</v>
      </c>
      <c r="E96" s="9">
        <v>2232541308532</v>
      </c>
      <c r="G96" s="9">
        <v>2205514308063</v>
      </c>
      <c r="I96" s="9">
        <v>27027000469</v>
      </c>
      <c r="K96" s="9">
        <v>3703000</v>
      </c>
      <c r="M96" s="9">
        <v>2232541308532</v>
      </c>
      <c r="O96" s="9">
        <v>1999973270000</v>
      </c>
      <c r="Q96" s="26">
        <v>232568038532</v>
      </c>
    </row>
    <row r="97" spans="1:17" ht="21.75" customHeight="1">
      <c r="A97" s="8" t="s">
        <v>232</v>
      </c>
      <c r="C97" s="9">
        <v>430000</v>
      </c>
      <c r="E97" s="9">
        <v>430300393915</v>
      </c>
      <c r="G97" s="9">
        <v>430300393915</v>
      </c>
      <c r="I97" s="9">
        <v>0</v>
      </c>
      <c r="K97" s="9">
        <v>430000</v>
      </c>
      <c r="M97" s="9">
        <v>430300393915</v>
      </c>
      <c r="O97" s="9">
        <v>430020000000</v>
      </c>
      <c r="Q97" s="26">
        <v>280393915</v>
      </c>
    </row>
    <row r="98" spans="1:17" ht="21.75" customHeight="1">
      <c r="A98" s="8" t="s">
        <v>298</v>
      </c>
      <c r="C98" s="9">
        <v>1500000</v>
      </c>
      <c r="E98" s="9">
        <v>1349755312500</v>
      </c>
      <c r="G98" s="9">
        <v>1349755312500</v>
      </c>
      <c r="I98" s="9">
        <v>0</v>
      </c>
      <c r="K98" s="9">
        <v>1500000</v>
      </c>
      <c r="M98" s="9">
        <v>1349755312500</v>
      </c>
      <c r="O98" s="9">
        <v>1499728125000</v>
      </c>
      <c r="Q98" s="26">
        <v>-149972812500</v>
      </c>
    </row>
    <row r="99" spans="1:17" ht="21.75" customHeight="1">
      <c r="A99" s="8" t="s">
        <v>137</v>
      </c>
      <c r="C99" s="9">
        <v>30431</v>
      </c>
      <c r="E99" s="9">
        <v>18846457790</v>
      </c>
      <c r="G99" s="9">
        <v>18063610077</v>
      </c>
      <c r="I99" s="9">
        <v>782847713</v>
      </c>
      <c r="K99" s="9">
        <v>30431</v>
      </c>
      <c r="M99" s="9">
        <v>18846457790</v>
      </c>
      <c r="O99" s="9">
        <v>16595580455</v>
      </c>
      <c r="Q99" s="26">
        <v>2250877335</v>
      </c>
    </row>
    <row r="100" spans="1:17" ht="21.75" customHeight="1">
      <c r="A100" s="8" t="s">
        <v>139</v>
      </c>
      <c r="C100" s="9">
        <v>34500</v>
      </c>
      <c r="E100" s="9">
        <v>20821115488</v>
      </c>
      <c r="G100" s="9">
        <v>19954632567</v>
      </c>
      <c r="I100" s="9">
        <v>866482921</v>
      </c>
      <c r="K100" s="9">
        <v>34500</v>
      </c>
      <c r="M100" s="9">
        <v>20821115488</v>
      </c>
      <c r="O100" s="9">
        <v>18342394838</v>
      </c>
      <c r="Q100" s="26">
        <v>2478720650</v>
      </c>
    </row>
    <row r="101" spans="1:17" ht="21.75" customHeight="1">
      <c r="A101" s="8" t="s">
        <v>134</v>
      </c>
      <c r="C101" s="9">
        <v>117467</v>
      </c>
      <c r="E101" s="9">
        <v>76108342872</v>
      </c>
      <c r="G101" s="9">
        <v>73156932202</v>
      </c>
      <c r="I101" s="9">
        <v>2951410670</v>
      </c>
      <c r="K101" s="9">
        <v>117467</v>
      </c>
      <c r="M101" s="9">
        <v>76108342872</v>
      </c>
      <c r="O101" s="9">
        <v>66816038367</v>
      </c>
      <c r="Q101" s="26">
        <v>9292304505</v>
      </c>
    </row>
    <row r="102" spans="1:17" ht="21.75" customHeight="1">
      <c r="A102" s="8" t="s">
        <v>147</v>
      </c>
      <c r="C102" s="9">
        <v>3632950</v>
      </c>
      <c r="E102" s="9">
        <v>3035179123555</v>
      </c>
      <c r="G102" s="9">
        <v>2944880356173</v>
      </c>
      <c r="I102" s="9">
        <v>90298767382</v>
      </c>
      <c r="K102" s="9">
        <v>3632950</v>
      </c>
      <c r="M102" s="9">
        <v>3035179123555</v>
      </c>
      <c r="O102" s="9">
        <v>2629742743220</v>
      </c>
      <c r="Q102" s="26">
        <v>405436380335</v>
      </c>
    </row>
    <row r="103" spans="1:17" ht="21.75" customHeight="1">
      <c r="A103" s="8" t="s">
        <v>150</v>
      </c>
      <c r="C103" s="9">
        <v>489300</v>
      </c>
      <c r="E103" s="9">
        <v>379099631735</v>
      </c>
      <c r="G103" s="9">
        <v>369398571371</v>
      </c>
      <c r="I103" s="9">
        <v>9701060364</v>
      </c>
      <c r="K103" s="9">
        <v>489300</v>
      </c>
      <c r="M103" s="9">
        <v>379099631735</v>
      </c>
      <c r="O103" s="9">
        <v>333832908816</v>
      </c>
      <c r="Q103" s="26">
        <v>45266722919</v>
      </c>
    </row>
    <row r="104" spans="1:17" ht="21.75" customHeight="1">
      <c r="A104" s="8" t="s">
        <v>174</v>
      </c>
      <c r="C104" s="9">
        <v>8000000</v>
      </c>
      <c r="E104" s="9">
        <v>7198695000000</v>
      </c>
      <c r="G104" s="9">
        <v>7198695000000</v>
      </c>
      <c r="I104" s="9">
        <v>0</v>
      </c>
      <c r="K104" s="9">
        <v>8000000</v>
      </c>
      <c r="M104" s="9">
        <v>7198695000000</v>
      </c>
      <c r="O104" s="9">
        <v>7998550000000</v>
      </c>
      <c r="Q104" s="26">
        <v>-799855000000</v>
      </c>
    </row>
    <row r="105" spans="1:17" ht="21.75" customHeight="1">
      <c r="A105" s="8" t="s">
        <v>152</v>
      </c>
      <c r="C105" s="9">
        <v>13000</v>
      </c>
      <c r="E105" s="9">
        <v>7690835783</v>
      </c>
      <c r="G105" s="9">
        <v>7402807997</v>
      </c>
      <c r="I105" s="9">
        <v>288027786</v>
      </c>
      <c r="K105" s="9">
        <v>13000</v>
      </c>
      <c r="M105" s="9">
        <v>7690835783</v>
      </c>
      <c r="O105" s="9">
        <v>6797377751</v>
      </c>
      <c r="Q105" s="26">
        <v>893458032</v>
      </c>
    </row>
    <row r="106" spans="1:17" ht="21.75" customHeight="1">
      <c r="A106" s="8" t="s">
        <v>277</v>
      </c>
      <c r="C106" s="9">
        <v>15811025</v>
      </c>
      <c r="E106" s="9">
        <v>14630451387465</v>
      </c>
      <c r="G106" s="9">
        <v>14630609469058</v>
      </c>
      <c r="I106" s="9">
        <v>-158081592</v>
      </c>
      <c r="K106" s="9">
        <v>15811025</v>
      </c>
      <c r="M106" s="9">
        <v>14630451387465</v>
      </c>
      <c r="O106" s="9">
        <v>14859669696615</v>
      </c>
      <c r="Q106" s="26">
        <v>-229218309149</v>
      </c>
    </row>
    <row r="107" spans="1:17" ht="21.75" customHeight="1">
      <c r="A107" s="8" t="s">
        <v>195</v>
      </c>
      <c r="C107" s="9">
        <v>10000000</v>
      </c>
      <c r="E107" s="9">
        <v>8998368750000</v>
      </c>
      <c r="G107" s="9">
        <v>8998368750000</v>
      </c>
      <c r="I107" s="9">
        <v>0</v>
      </c>
      <c r="K107" s="9">
        <v>10000000</v>
      </c>
      <c r="M107" s="9">
        <v>8998368750000</v>
      </c>
      <c r="O107" s="9">
        <v>8998368750000</v>
      </c>
      <c r="Q107" s="26">
        <v>0</v>
      </c>
    </row>
    <row r="108" spans="1:17" ht="21.75" customHeight="1">
      <c r="A108" s="8" t="s">
        <v>104</v>
      </c>
      <c r="C108" s="9">
        <v>6462000</v>
      </c>
      <c r="E108" s="9">
        <v>10457191544249</v>
      </c>
      <c r="G108" s="9">
        <v>10281991751737</v>
      </c>
      <c r="I108" s="9">
        <v>175199792512</v>
      </c>
      <c r="K108" s="9">
        <v>6462000</v>
      </c>
      <c r="M108" s="9">
        <v>10457191544249</v>
      </c>
      <c r="O108" s="9">
        <v>9264702634199</v>
      </c>
      <c r="Q108" s="26">
        <v>1192488910050</v>
      </c>
    </row>
    <row r="109" spans="1:17" ht="21.75" customHeight="1">
      <c r="A109" s="8" t="s">
        <v>280</v>
      </c>
      <c r="C109" s="9">
        <v>4400014</v>
      </c>
      <c r="E109" s="9">
        <v>3975176019272</v>
      </c>
      <c r="G109" s="9">
        <v>3886707775508</v>
      </c>
      <c r="I109" s="9">
        <v>88468243764</v>
      </c>
      <c r="K109" s="9">
        <v>4400014</v>
      </c>
      <c r="M109" s="9">
        <v>3975176019272</v>
      </c>
      <c r="O109" s="9">
        <v>3890147068776</v>
      </c>
      <c r="Q109" s="26">
        <v>85028950496</v>
      </c>
    </row>
    <row r="110" spans="1:17" ht="21.75" customHeight="1">
      <c r="A110" s="8" t="s">
        <v>283</v>
      </c>
      <c r="C110" s="9">
        <v>2005000</v>
      </c>
      <c r="E110" s="9">
        <v>1919640002175</v>
      </c>
      <c r="G110" s="9">
        <v>1919640002175</v>
      </c>
      <c r="I110" s="9">
        <v>0</v>
      </c>
      <c r="K110" s="9">
        <v>2005000</v>
      </c>
      <c r="M110" s="9">
        <v>1919640002175</v>
      </c>
      <c r="O110" s="9">
        <v>1920035850968</v>
      </c>
      <c r="Q110" s="26">
        <v>-395848793</v>
      </c>
    </row>
    <row r="111" spans="1:17" ht="21.75" customHeight="1">
      <c r="A111" s="8" t="s">
        <v>286</v>
      </c>
      <c r="C111" s="9">
        <v>16358740</v>
      </c>
      <c r="E111" s="9">
        <v>15621564239595</v>
      </c>
      <c r="G111" s="9">
        <v>15734598554534</v>
      </c>
      <c r="I111" s="9">
        <v>-113034314938</v>
      </c>
      <c r="K111" s="9">
        <v>16358740</v>
      </c>
      <c r="M111" s="9">
        <v>15621564239595</v>
      </c>
      <c r="O111" s="9">
        <v>15378453463959</v>
      </c>
      <c r="Q111" s="26">
        <v>243110775636</v>
      </c>
    </row>
    <row r="112" spans="1:17" ht="21.75" customHeight="1">
      <c r="A112" s="8" t="s">
        <v>304</v>
      </c>
      <c r="C112" s="9">
        <v>4996999</v>
      </c>
      <c r="E112" s="9">
        <v>4996093293931</v>
      </c>
      <c r="G112" s="9">
        <v>4996093293931</v>
      </c>
      <c r="I112" s="9">
        <v>0</v>
      </c>
      <c r="K112" s="9">
        <v>4996999</v>
      </c>
      <c r="M112" s="9">
        <v>4996093293931</v>
      </c>
      <c r="O112" s="9">
        <v>4996138755198</v>
      </c>
      <c r="Q112" s="26">
        <v>-45461266</v>
      </c>
    </row>
    <row r="113" spans="1:17" ht="21.75" customHeight="1">
      <c r="A113" s="8" t="s">
        <v>289</v>
      </c>
      <c r="C113" s="9">
        <v>6785000</v>
      </c>
      <c r="E113" s="9">
        <v>6569335242135</v>
      </c>
      <c r="G113" s="9">
        <v>6540029354790</v>
      </c>
      <c r="I113" s="9">
        <v>29305887345</v>
      </c>
      <c r="K113" s="9">
        <v>6785000</v>
      </c>
      <c r="M113" s="9">
        <v>6569335242135</v>
      </c>
      <c r="O113" s="9">
        <v>6417393000000</v>
      </c>
      <c r="Q113" s="26">
        <v>151942242135</v>
      </c>
    </row>
    <row r="114" spans="1:17" ht="21.75" customHeight="1">
      <c r="A114" s="8" t="s">
        <v>131</v>
      </c>
      <c r="C114" s="9">
        <v>5500000</v>
      </c>
      <c r="E114" s="9">
        <v>4971780701387</v>
      </c>
      <c r="G114" s="9">
        <v>4971780701387</v>
      </c>
      <c r="I114" s="9">
        <v>0</v>
      </c>
      <c r="K114" s="9">
        <v>5500000</v>
      </c>
      <c r="M114" s="9">
        <v>4971780701387</v>
      </c>
      <c r="O114" s="9">
        <v>5500000000000</v>
      </c>
      <c r="Q114" s="26">
        <v>-528219298612</v>
      </c>
    </row>
    <row r="115" spans="1:17" ht="21.75" customHeight="1">
      <c r="A115" s="8" t="s">
        <v>307</v>
      </c>
      <c r="C115" s="9">
        <v>15999999</v>
      </c>
      <c r="E115" s="9">
        <v>15997099000181</v>
      </c>
      <c r="G115" s="9">
        <v>15997099000181</v>
      </c>
      <c r="I115" s="9">
        <v>0</v>
      </c>
      <c r="K115" s="9">
        <v>15999999</v>
      </c>
      <c r="M115" s="9">
        <v>15997099000181</v>
      </c>
      <c r="O115" s="9">
        <v>16000624000000</v>
      </c>
      <c r="Q115" s="26">
        <v>-3524999818</v>
      </c>
    </row>
    <row r="116" spans="1:17" ht="21.75" customHeight="1">
      <c r="A116" s="8" t="s">
        <v>100</v>
      </c>
      <c r="C116" s="9">
        <v>3809700</v>
      </c>
      <c r="E116" s="9">
        <v>15914500637709</v>
      </c>
      <c r="G116" s="9">
        <v>15615732146019</v>
      </c>
      <c r="I116" s="9">
        <v>298768491690</v>
      </c>
      <c r="K116" s="9">
        <v>3809700</v>
      </c>
      <c r="M116" s="9">
        <v>15914500637709</v>
      </c>
      <c r="O116" s="9">
        <v>14774656629600</v>
      </c>
      <c r="Q116" s="26">
        <v>1139844008109</v>
      </c>
    </row>
    <row r="117" spans="1:17" ht="21.75" customHeight="1">
      <c r="A117" s="8" t="s">
        <v>214</v>
      </c>
      <c r="C117" s="9">
        <v>5000000</v>
      </c>
      <c r="E117" s="9">
        <v>4999093750000</v>
      </c>
      <c r="G117" s="9">
        <v>4999093750000</v>
      </c>
      <c r="I117" s="9">
        <v>0</v>
      </c>
      <c r="K117" s="9">
        <v>5000000</v>
      </c>
      <c r="M117" s="9">
        <v>4999093750000</v>
      </c>
      <c r="O117" s="9">
        <v>5000000000000</v>
      </c>
      <c r="Q117" s="26">
        <v>-906250000</v>
      </c>
    </row>
    <row r="118" spans="1:17" ht="21.75" customHeight="1">
      <c r="A118" s="8" t="s">
        <v>217</v>
      </c>
      <c r="C118" s="9">
        <v>1200000</v>
      </c>
      <c r="E118" s="9">
        <v>1199782500000</v>
      </c>
      <c r="G118" s="9">
        <v>1199782500000</v>
      </c>
      <c r="I118" s="9">
        <v>0</v>
      </c>
      <c r="K118" s="9">
        <v>1200000</v>
      </c>
      <c r="M118" s="9">
        <v>1199782500000</v>
      </c>
      <c r="O118" s="9">
        <v>1200000000000</v>
      </c>
      <c r="Q118" s="26">
        <v>-217500000</v>
      </c>
    </row>
    <row r="119" spans="1:17" ht="21.75" customHeight="1">
      <c r="A119" s="8" t="s">
        <v>201</v>
      </c>
      <c r="C119" s="9">
        <v>4500000</v>
      </c>
      <c r="E119" s="9">
        <v>4499184375000</v>
      </c>
      <c r="G119" s="9">
        <v>4499184375000</v>
      </c>
      <c r="I119" s="9">
        <v>0</v>
      </c>
      <c r="K119" s="9">
        <v>4500000</v>
      </c>
      <c r="M119" s="9">
        <v>4499184375000</v>
      </c>
      <c r="O119" s="9">
        <v>4500000000000</v>
      </c>
      <c r="Q119" s="26">
        <v>-815625000</v>
      </c>
    </row>
    <row r="120" spans="1:17" ht="21.75" customHeight="1">
      <c r="A120" s="8" t="s">
        <v>301</v>
      </c>
      <c r="C120" s="9">
        <v>1000000</v>
      </c>
      <c r="E120" s="9">
        <v>999818750000</v>
      </c>
      <c r="G120" s="9">
        <v>999818750000</v>
      </c>
      <c r="I120" s="9">
        <v>0</v>
      </c>
      <c r="K120" s="9">
        <v>1000000</v>
      </c>
      <c r="M120" s="9">
        <v>999818750000</v>
      </c>
      <c r="O120" s="9">
        <v>1000000000000</v>
      </c>
      <c r="Q120" s="26">
        <v>-181250000</v>
      </c>
    </row>
    <row r="121" spans="1:17" ht="21.75" customHeight="1">
      <c r="A121" s="8" t="s">
        <v>113</v>
      </c>
      <c r="C121" s="9">
        <v>14000000</v>
      </c>
      <c r="E121" s="9">
        <v>12686096228225</v>
      </c>
      <c r="G121" s="9">
        <v>12597716250000</v>
      </c>
      <c r="I121" s="9">
        <v>88379978225</v>
      </c>
      <c r="K121" s="9">
        <v>14000000</v>
      </c>
      <c r="M121" s="9">
        <v>12686096228225</v>
      </c>
      <c r="O121" s="9">
        <v>14000000000000</v>
      </c>
      <c r="Q121" s="26">
        <v>-1313903771775</v>
      </c>
    </row>
    <row r="122" spans="1:17" ht="21.75" customHeight="1">
      <c r="A122" s="8" t="s">
        <v>107</v>
      </c>
      <c r="C122" s="9">
        <v>2292600</v>
      </c>
      <c r="E122" s="9">
        <v>10594059739827</v>
      </c>
      <c r="G122" s="9">
        <v>10384597592329</v>
      </c>
      <c r="I122" s="9">
        <v>209462147498</v>
      </c>
      <c r="K122" s="9">
        <v>2292600</v>
      </c>
      <c r="M122" s="9">
        <v>10594059739827</v>
      </c>
      <c r="O122" s="9">
        <v>10243373481600</v>
      </c>
      <c r="Q122" s="26">
        <v>350686258227</v>
      </c>
    </row>
    <row r="123" spans="1:17" ht="21.75" customHeight="1">
      <c r="A123" s="8" t="s">
        <v>110</v>
      </c>
      <c r="C123" s="9">
        <v>114700</v>
      </c>
      <c r="E123" s="9">
        <v>488262453809</v>
      </c>
      <c r="G123" s="9">
        <v>481067061094</v>
      </c>
      <c r="I123" s="9">
        <v>7195392715</v>
      </c>
      <c r="K123" s="9">
        <v>114700</v>
      </c>
      <c r="M123" s="9">
        <v>488262453809</v>
      </c>
      <c r="O123" s="9">
        <v>479602685503</v>
      </c>
      <c r="Q123" s="26">
        <v>8659768306</v>
      </c>
    </row>
    <row r="124" spans="1:17" ht="21.75" customHeight="1">
      <c r="A124" s="8" t="s">
        <v>241</v>
      </c>
      <c r="C124" s="9">
        <v>3000000</v>
      </c>
      <c r="E124" s="9">
        <v>2999456250000</v>
      </c>
      <c r="G124" s="9">
        <v>2999456250000</v>
      </c>
      <c r="I124" s="9">
        <v>0</v>
      </c>
      <c r="K124" s="9">
        <v>3000000</v>
      </c>
      <c r="M124" s="9">
        <v>2999456250000</v>
      </c>
      <c r="O124" s="9">
        <v>3000000000000</v>
      </c>
      <c r="Q124" s="26">
        <v>-543750000</v>
      </c>
    </row>
    <row r="125" spans="1:17" ht="21.75" customHeight="1">
      <c r="A125" s="8" t="s">
        <v>316</v>
      </c>
      <c r="C125" s="9">
        <v>2500000</v>
      </c>
      <c r="E125" s="9">
        <v>2499546875000</v>
      </c>
      <c r="G125" s="9">
        <v>2500000000000</v>
      </c>
      <c r="I125" s="9">
        <v>-453125000</v>
      </c>
      <c r="K125" s="9">
        <v>2500000</v>
      </c>
      <c r="M125" s="9">
        <v>2499546875000</v>
      </c>
      <c r="O125" s="9">
        <v>2500000000000</v>
      </c>
      <c r="Q125" s="26">
        <v>-453125000</v>
      </c>
    </row>
    <row r="126" spans="1:17" ht="21.75" customHeight="1">
      <c r="A126" s="8" t="s">
        <v>318</v>
      </c>
      <c r="C126" s="9">
        <v>525000</v>
      </c>
      <c r="E126" s="9">
        <v>1610125587013</v>
      </c>
      <c r="G126" s="9">
        <v>1599785250000</v>
      </c>
      <c r="I126" s="9">
        <v>10340337013</v>
      </c>
      <c r="K126" s="9">
        <v>525000</v>
      </c>
      <c r="M126" s="9">
        <v>1610125587013</v>
      </c>
      <c r="O126" s="9">
        <v>1599785250000</v>
      </c>
      <c r="Q126" s="26">
        <v>10340337013</v>
      </c>
    </row>
    <row r="127" spans="1:17" ht="21.75" customHeight="1">
      <c r="A127" s="8" t="s">
        <v>313</v>
      </c>
      <c r="C127" s="9">
        <v>440700</v>
      </c>
      <c r="E127" s="9">
        <v>3017148922391</v>
      </c>
      <c r="G127" s="9">
        <v>2999756760000</v>
      </c>
      <c r="I127" s="9">
        <v>17392162391</v>
      </c>
      <c r="K127" s="9">
        <v>440700</v>
      </c>
      <c r="M127" s="9">
        <v>3017148922391</v>
      </c>
      <c r="O127" s="9">
        <v>2999756760000</v>
      </c>
      <c r="Q127" s="26">
        <v>17392162391</v>
      </c>
    </row>
    <row r="128" spans="1:17" ht="21.75" customHeight="1">
      <c r="A128" s="8" t="s">
        <v>513</v>
      </c>
      <c r="C128" s="9">
        <v>6521802832</v>
      </c>
      <c r="E128" s="9">
        <v>6520123467</v>
      </c>
      <c r="G128" s="9">
        <v>6520123467</v>
      </c>
      <c r="I128" s="9">
        <v>0</v>
      </c>
      <c r="K128" s="9">
        <v>6521802832</v>
      </c>
      <c r="M128" s="9">
        <v>6520123467</v>
      </c>
      <c r="O128" s="9">
        <v>6520123467</v>
      </c>
      <c r="Q128" s="26">
        <v>0</v>
      </c>
    </row>
    <row r="129" spans="1:17" ht="21.75" customHeight="1">
      <c r="A129" s="11" t="s">
        <v>514</v>
      </c>
      <c r="C129" s="13">
        <v>333700000</v>
      </c>
      <c r="E129" s="13">
        <v>333614072</v>
      </c>
      <c r="G129" s="13">
        <v>333614072</v>
      </c>
      <c r="I129" s="13">
        <v>0</v>
      </c>
      <c r="K129" s="13">
        <v>333700000</v>
      </c>
      <c r="M129" s="13">
        <v>333614072</v>
      </c>
      <c r="O129" s="13">
        <v>333614072</v>
      </c>
      <c r="Q129" s="27">
        <v>0</v>
      </c>
    </row>
    <row r="130" spans="1:17" ht="21.75" customHeight="1" thickBot="1">
      <c r="A130" s="15" t="s">
        <v>50</v>
      </c>
      <c r="C130" s="16">
        <v>19334320283</v>
      </c>
      <c r="E130" s="16">
        <v>376352425056546</v>
      </c>
      <c r="G130" s="16">
        <v>375414358411637</v>
      </c>
      <c r="I130" s="16">
        <v>938066644925</v>
      </c>
      <c r="K130" s="16">
        <v>19334320283</v>
      </c>
      <c r="M130" s="16">
        <v>376352425056546</v>
      </c>
      <c r="O130" s="16">
        <v>380610712675133</v>
      </c>
      <c r="Q130" s="29">
        <v>-4258287618545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9"/>
  <sheetViews>
    <sheetView rightToLeft="1" workbookViewId="0">
      <selection activeCell="P7" sqref="P7"/>
    </sheetView>
  </sheetViews>
  <sheetFormatPr defaultRowHeight="12.75"/>
  <cols>
    <col min="1" max="1" width="39.7109375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3.28515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7.28515625" customWidth="1"/>
    <col min="40" max="40" width="1.28515625" customWidth="1"/>
    <col min="41" max="41" width="12.57031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85546875" bestFit="1" customWidth="1"/>
    <col min="49" max="49" width="7.7109375" customWidth="1"/>
    <col min="50" max="50" width="0.28515625" customWidth="1"/>
  </cols>
  <sheetData>
    <row r="1" spans="1:49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</row>
    <row r="2" spans="1:49" ht="21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</row>
    <row r="3" spans="1:49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</row>
    <row r="4" spans="1:49" ht="14.45" customHeight="1"/>
    <row r="5" spans="1:49" ht="14.45" customHeight="1">
      <c r="A5" s="70" t="s">
        <v>51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</row>
    <row r="6" spans="1:49" ht="14.45" customHeight="1">
      <c r="I6" s="71" t="s">
        <v>7</v>
      </c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C6" s="71" t="s">
        <v>9</v>
      </c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71" t="s">
        <v>52</v>
      </c>
      <c r="B8" s="71"/>
      <c r="C8" s="71"/>
      <c r="D8" s="71"/>
      <c r="E8" s="71"/>
      <c r="F8" s="71"/>
      <c r="G8" s="71"/>
      <c r="I8" s="71" t="s">
        <v>53</v>
      </c>
      <c r="J8" s="71"/>
      <c r="K8" s="71"/>
      <c r="M8" s="71" t="s">
        <v>54</v>
      </c>
      <c r="N8" s="71"/>
      <c r="O8" s="71"/>
      <c r="Q8" s="71" t="s">
        <v>55</v>
      </c>
      <c r="R8" s="71"/>
      <c r="S8" s="71"/>
      <c r="T8" s="71"/>
      <c r="U8" s="71"/>
      <c r="W8" s="71" t="s">
        <v>56</v>
      </c>
      <c r="X8" s="71"/>
      <c r="Y8" s="71"/>
      <c r="Z8" s="71"/>
      <c r="AA8" s="71"/>
      <c r="AC8" s="71" t="s">
        <v>53</v>
      </c>
      <c r="AD8" s="71"/>
      <c r="AE8" s="71"/>
      <c r="AF8" s="71"/>
      <c r="AG8" s="71"/>
      <c r="AI8" s="71" t="s">
        <v>54</v>
      </c>
      <c r="AJ8" s="71"/>
      <c r="AK8" s="71"/>
      <c r="AM8" s="71" t="s">
        <v>55</v>
      </c>
      <c r="AN8" s="71"/>
      <c r="AO8" s="71"/>
      <c r="AQ8" s="71" t="s">
        <v>56</v>
      </c>
      <c r="AR8" s="71"/>
      <c r="AS8" s="71"/>
    </row>
    <row r="9" spans="1:49" ht="21.75" customHeight="1">
      <c r="A9" s="73" t="s">
        <v>57</v>
      </c>
      <c r="B9" s="73"/>
      <c r="C9" s="73"/>
      <c r="D9" s="73"/>
      <c r="E9" s="73"/>
      <c r="F9" s="73"/>
      <c r="G9" s="73"/>
      <c r="I9" s="74">
        <v>6521802832</v>
      </c>
      <c r="J9" s="74"/>
      <c r="K9" s="74"/>
      <c r="M9" s="74">
        <v>401</v>
      </c>
      <c r="N9" s="74"/>
      <c r="O9" s="74"/>
      <c r="Q9" s="73" t="s">
        <v>58</v>
      </c>
      <c r="R9" s="73"/>
      <c r="S9" s="73"/>
      <c r="T9" s="73"/>
      <c r="U9" s="73"/>
      <c r="W9" s="80">
        <v>0.288637541610204</v>
      </c>
      <c r="X9" s="80"/>
      <c r="Y9" s="80"/>
      <c r="Z9" s="80"/>
      <c r="AA9" s="80"/>
      <c r="AC9" s="74">
        <v>6521802832</v>
      </c>
      <c r="AD9" s="74"/>
      <c r="AE9" s="74"/>
      <c r="AF9" s="74"/>
      <c r="AG9" s="74"/>
      <c r="AI9" s="74">
        <v>401</v>
      </c>
      <c r="AJ9" s="74"/>
      <c r="AK9" s="74"/>
      <c r="AM9" s="73" t="s">
        <v>58</v>
      </c>
      <c r="AN9" s="73"/>
      <c r="AO9" s="73"/>
      <c r="AQ9" s="80">
        <v>0.288637541610204</v>
      </c>
      <c r="AR9" s="80"/>
      <c r="AS9" s="80"/>
    </row>
    <row r="10" spans="1:49" ht="21.75" customHeight="1">
      <c r="A10" s="75" t="s">
        <v>59</v>
      </c>
      <c r="B10" s="75"/>
      <c r="C10" s="75"/>
      <c r="D10" s="75"/>
      <c r="E10" s="75"/>
      <c r="F10" s="75"/>
      <c r="G10" s="75"/>
      <c r="I10" s="76">
        <v>333700000</v>
      </c>
      <c r="J10" s="76"/>
      <c r="K10" s="76"/>
      <c r="M10" s="76">
        <v>3920</v>
      </c>
      <c r="N10" s="76"/>
      <c r="O10" s="76"/>
      <c r="Q10" s="75" t="s">
        <v>60</v>
      </c>
      <c r="R10" s="75"/>
      <c r="S10" s="75"/>
      <c r="T10" s="75"/>
      <c r="U10" s="75"/>
      <c r="W10" s="81">
        <v>0.28808657993082298</v>
      </c>
      <c r="X10" s="81"/>
      <c r="Y10" s="81"/>
      <c r="Z10" s="81"/>
      <c r="AA10" s="81"/>
      <c r="AC10" s="76">
        <v>333700000</v>
      </c>
      <c r="AD10" s="76"/>
      <c r="AE10" s="76"/>
      <c r="AF10" s="76"/>
      <c r="AG10" s="76"/>
      <c r="AI10" s="76">
        <v>3920</v>
      </c>
      <c r="AJ10" s="76"/>
      <c r="AK10" s="76"/>
      <c r="AM10" s="75" t="s">
        <v>60</v>
      </c>
      <c r="AN10" s="75"/>
      <c r="AO10" s="75"/>
      <c r="AQ10" s="81">
        <v>0.28808657993082298</v>
      </c>
      <c r="AR10" s="81"/>
      <c r="AS10" s="81"/>
    </row>
    <row r="11" spans="1:49" ht="14.45" customHeight="1">
      <c r="A11" s="70" t="s">
        <v>61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</row>
    <row r="12" spans="1:49" ht="14.45" customHeight="1">
      <c r="C12" s="71" t="s">
        <v>7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Y12" s="71" t="s">
        <v>9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</row>
    <row r="13" spans="1:49" ht="14.45" customHeight="1">
      <c r="A13" s="2" t="s">
        <v>52</v>
      </c>
      <c r="C13" s="4" t="s">
        <v>62</v>
      </c>
      <c r="D13" s="3"/>
      <c r="E13" s="4" t="s">
        <v>63</v>
      </c>
      <c r="F13" s="3"/>
      <c r="G13" s="72" t="s">
        <v>64</v>
      </c>
      <c r="H13" s="72"/>
      <c r="I13" s="72"/>
      <c r="J13" s="3"/>
      <c r="K13" s="72" t="s">
        <v>65</v>
      </c>
      <c r="L13" s="72"/>
      <c r="M13" s="72"/>
      <c r="N13" s="3"/>
      <c r="O13" s="72" t="s">
        <v>54</v>
      </c>
      <c r="P13" s="72"/>
      <c r="Q13" s="72"/>
      <c r="R13" s="3"/>
      <c r="S13" s="72" t="s">
        <v>55</v>
      </c>
      <c r="T13" s="72"/>
      <c r="U13" s="72"/>
      <c r="V13" s="72"/>
      <c r="W13" s="72"/>
      <c r="Y13" s="72" t="s">
        <v>62</v>
      </c>
      <c r="Z13" s="72"/>
      <c r="AA13" s="72"/>
      <c r="AB13" s="72"/>
      <c r="AC13" s="72"/>
      <c r="AD13" s="3"/>
      <c r="AE13" s="72" t="s">
        <v>63</v>
      </c>
      <c r="AF13" s="72"/>
      <c r="AG13" s="72"/>
      <c r="AH13" s="72"/>
      <c r="AI13" s="72"/>
      <c r="AJ13" s="3"/>
      <c r="AK13" s="72" t="s">
        <v>64</v>
      </c>
      <c r="AL13" s="72"/>
      <c r="AM13" s="72"/>
      <c r="AN13" s="3"/>
      <c r="AO13" s="72" t="s">
        <v>65</v>
      </c>
      <c r="AP13" s="72"/>
      <c r="AQ13" s="72"/>
      <c r="AR13" s="3"/>
      <c r="AS13" s="72" t="s">
        <v>54</v>
      </c>
      <c r="AT13" s="72"/>
      <c r="AU13" s="3"/>
      <c r="AV13" s="4" t="s">
        <v>55</v>
      </c>
    </row>
    <row r="14" spans="1:49" ht="21.75" customHeight="1">
      <c r="A14" s="5" t="s">
        <v>66</v>
      </c>
      <c r="C14" s="5" t="s">
        <v>67</v>
      </c>
      <c r="E14" s="5" t="s">
        <v>68</v>
      </c>
      <c r="G14" s="73" t="s">
        <v>69</v>
      </c>
      <c r="H14" s="73"/>
      <c r="I14" s="73"/>
      <c r="K14" s="74">
        <v>6521802832</v>
      </c>
      <c r="L14" s="74"/>
      <c r="M14" s="74"/>
      <c r="O14" s="74">
        <v>403</v>
      </c>
      <c r="P14" s="74"/>
      <c r="Q14" s="74"/>
      <c r="S14" s="73" t="s">
        <v>70</v>
      </c>
      <c r="T14" s="73"/>
      <c r="U14" s="73"/>
      <c r="V14" s="73"/>
      <c r="W14" s="73"/>
      <c r="Y14" s="73" t="s">
        <v>67</v>
      </c>
      <c r="Z14" s="73"/>
      <c r="AA14" s="73"/>
      <c r="AB14" s="73"/>
      <c r="AC14" s="73"/>
      <c r="AE14" s="73" t="s">
        <v>68</v>
      </c>
      <c r="AF14" s="73"/>
      <c r="AG14" s="73"/>
      <c r="AH14" s="73"/>
      <c r="AI14" s="73"/>
      <c r="AK14" s="73" t="s">
        <v>69</v>
      </c>
      <c r="AL14" s="73"/>
      <c r="AM14" s="73"/>
      <c r="AO14" s="74">
        <v>6521802832</v>
      </c>
      <c r="AP14" s="74"/>
      <c r="AQ14" s="74"/>
      <c r="AS14" s="74">
        <v>403</v>
      </c>
      <c r="AT14" s="74"/>
      <c r="AV14" s="5" t="s">
        <v>70</v>
      </c>
    </row>
    <row r="15" spans="1:49" ht="21.75" customHeight="1">
      <c r="A15" s="8" t="s">
        <v>71</v>
      </c>
      <c r="C15" s="8" t="s">
        <v>67</v>
      </c>
      <c r="E15" s="8" t="s">
        <v>68</v>
      </c>
      <c r="G15" s="75" t="s">
        <v>69</v>
      </c>
      <c r="H15" s="75"/>
      <c r="I15" s="75"/>
      <c r="K15" s="76">
        <v>333700000</v>
      </c>
      <c r="L15" s="76"/>
      <c r="M15" s="76"/>
      <c r="O15" s="76">
        <v>3937</v>
      </c>
      <c r="P15" s="76"/>
      <c r="Q15" s="76"/>
      <c r="S15" s="75" t="s">
        <v>58</v>
      </c>
      <c r="T15" s="75"/>
      <c r="U15" s="75"/>
      <c r="V15" s="75"/>
      <c r="W15" s="75"/>
      <c r="Y15" s="75" t="s">
        <v>67</v>
      </c>
      <c r="Z15" s="75"/>
      <c r="AA15" s="75"/>
      <c r="AB15" s="75"/>
      <c r="AC15" s="75"/>
      <c r="AE15" s="75" t="s">
        <v>68</v>
      </c>
      <c r="AF15" s="75"/>
      <c r="AG15" s="75"/>
      <c r="AH15" s="75"/>
      <c r="AI15" s="75"/>
      <c r="AK15" s="75" t="s">
        <v>69</v>
      </c>
      <c r="AL15" s="75"/>
      <c r="AM15" s="75"/>
      <c r="AO15" s="76">
        <v>333700000</v>
      </c>
      <c r="AP15" s="76"/>
      <c r="AQ15" s="76"/>
      <c r="AS15" s="76">
        <v>3937</v>
      </c>
      <c r="AT15" s="76"/>
      <c r="AV15" s="8" t="s">
        <v>58</v>
      </c>
    </row>
    <row r="16" spans="1:49" ht="14.45" customHeight="1">
      <c r="A16" s="70" t="s">
        <v>72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</row>
    <row r="17" spans="1:35" ht="14.45" customHeight="1">
      <c r="C17" s="71" t="s">
        <v>7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O17" s="71" t="s">
        <v>9</v>
      </c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</row>
    <row r="18" spans="1:35" ht="14.45" customHeight="1">
      <c r="A18" s="2" t="s">
        <v>52</v>
      </c>
      <c r="C18" s="4" t="s">
        <v>63</v>
      </c>
      <c r="D18" s="3"/>
      <c r="E18" s="4" t="s">
        <v>65</v>
      </c>
      <c r="F18" s="3"/>
      <c r="G18" s="72" t="s">
        <v>54</v>
      </c>
      <c r="H18" s="72"/>
      <c r="I18" s="72"/>
      <c r="J18" s="3"/>
      <c r="K18" s="72" t="s">
        <v>55</v>
      </c>
      <c r="L18" s="72"/>
      <c r="M18" s="72"/>
      <c r="O18" s="72" t="s">
        <v>63</v>
      </c>
      <c r="P18" s="72"/>
      <c r="Q18" s="72"/>
      <c r="R18" s="72"/>
      <c r="S18" s="72"/>
      <c r="T18" s="3"/>
      <c r="U18" s="72" t="s">
        <v>65</v>
      </c>
      <c r="V18" s="72"/>
      <c r="W18" s="72"/>
      <c r="X18" s="72"/>
      <c r="Y18" s="72"/>
      <c r="Z18" s="3"/>
      <c r="AA18" s="72" t="s">
        <v>54</v>
      </c>
      <c r="AB18" s="72"/>
      <c r="AC18" s="72"/>
      <c r="AD18" s="72"/>
      <c r="AE18" s="72"/>
      <c r="AF18" s="3"/>
      <c r="AG18" s="72" t="s">
        <v>55</v>
      </c>
      <c r="AH18" s="72"/>
      <c r="AI18" s="72"/>
    </row>
    <row r="19" spans="1:35" ht="21.75" customHeight="1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/>
    <row r="21" spans="1:35" ht="21.75" customHeight="1"/>
    <row r="22" spans="1:35" ht="21.75" customHeight="1"/>
    <row r="23" spans="1:35" ht="21.75" customHeight="1"/>
    <row r="24" spans="1:35" ht="21.75" customHeight="1"/>
    <row r="25" spans="1:35" ht="21.75" customHeight="1"/>
    <row r="26" spans="1:35" ht="21.75" customHeight="1"/>
    <row r="27" spans="1:35" ht="21.75" customHeight="1"/>
    <row r="28" spans="1:35" ht="21.75" customHeight="1"/>
    <row r="29" spans="1:35" ht="21.75" customHeight="1"/>
    <row r="30" spans="1:35" ht="21.75" customHeight="1"/>
    <row r="31" spans="1:35" ht="21.75" customHeight="1"/>
    <row r="32" spans="1:3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</sheetData>
  <mergeCells count="72">
    <mergeCell ref="A16:AW16"/>
    <mergeCell ref="C17:M17"/>
    <mergeCell ref="O17:AI17"/>
    <mergeCell ref="G18:I18"/>
    <mergeCell ref="K18:M18"/>
    <mergeCell ref="O18:S18"/>
    <mergeCell ref="U18:Y18"/>
    <mergeCell ref="AA18:AE18"/>
    <mergeCell ref="AG18:AI18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E14:AI14"/>
    <mergeCell ref="AK14:AM14"/>
    <mergeCell ref="AO14:AQ14"/>
    <mergeCell ref="AC10:AG10"/>
    <mergeCell ref="AI10:AK10"/>
    <mergeCell ref="AM10:AO10"/>
    <mergeCell ref="AQ10:AS10"/>
    <mergeCell ref="A11:AW11"/>
    <mergeCell ref="A10:G10"/>
    <mergeCell ref="I10:K10"/>
    <mergeCell ref="M10:O10"/>
    <mergeCell ref="Q10:U10"/>
    <mergeCell ref="W10:AA10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0"/>
  <sheetViews>
    <sheetView rightToLeft="1" workbookViewId="0">
      <selection activeCell="Q27" sqref="Q27"/>
    </sheetView>
  </sheetViews>
  <sheetFormatPr defaultRowHeight="12.75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9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0.5703125" bestFit="1" customWidth="1"/>
    <col min="16" max="16" width="1.28515625" customWidth="1"/>
    <col min="17" max="17" width="16" bestFit="1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8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21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27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14.45" customHeight="1"/>
    <row r="5" spans="1:27" ht="14.45" customHeight="1">
      <c r="A5" s="1" t="s">
        <v>73</v>
      </c>
      <c r="B5" s="70" t="s">
        <v>74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27" ht="14.45" customHeight="1">
      <c r="E6" s="71" t="s">
        <v>7</v>
      </c>
      <c r="F6" s="71"/>
      <c r="G6" s="71"/>
      <c r="H6" s="71"/>
      <c r="I6" s="71"/>
      <c r="K6" s="71" t="s">
        <v>8</v>
      </c>
      <c r="L6" s="71"/>
      <c r="M6" s="71"/>
      <c r="N6" s="71"/>
      <c r="O6" s="71"/>
      <c r="P6" s="71"/>
      <c r="Q6" s="71"/>
      <c r="S6" s="71" t="s">
        <v>9</v>
      </c>
      <c r="T6" s="71"/>
      <c r="U6" s="71"/>
      <c r="V6" s="71"/>
      <c r="W6" s="71"/>
      <c r="X6" s="71"/>
      <c r="Y6" s="71"/>
      <c r="Z6" s="71"/>
      <c r="AA6" s="71"/>
    </row>
    <row r="7" spans="1:27" ht="14.45" customHeight="1">
      <c r="E7" s="3"/>
      <c r="F7" s="3"/>
      <c r="G7" s="3"/>
      <c r="H7" s="3"/>
      <c r="I7" s="3"/>
      <c r="K7" s="72" t="s">
        <v>75</v>
      </c>
      <c r="L7" s="72"/>
      <c r="M7" s="72"/>
      <c r="N7" s="3"/>
      <c r="O7" s="72" t="s">
        <v>76</v>
      </c>
      <c r="P7" s="72"/>
      <c r="Q7" s="7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71" t="s">
        <v>77</v>
      </c>
      <c r="B8" s="71"/>
      <c r="D8" s="71" t="s">
        <v>78</v>
      </c>
      <c r="E8" s="7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79</v>
      </c>
      <c r="W8" s="2" t="s">
        <v>14</v>
      </c>
      <c r="Y8" s="2" t="s">
        <v>15</v>
      </c>
      <c r="AA8" s="2" t="s">
        <v>18</v>
      </c>
    </row>
    <row r="9" spans="1:27" ht="21.75" customHeight="1">
      <c r="A9" s="73" t="s">
        <v>80</v>
      </c>
      <c r="B9" s="73"/>
      <c r="D9" s="74">
        <v>12370000</v>
      </c>
      <c r="E9" s="74"/>
      <c r="G9" s="6">
        <v>140718444264</v>
      </c>
      <c r="I9" s="6">
        <v>186318084225</v>
      </c>
      <c r="K9" s="6">
        <v>0</v>
      </c>
      <c r="M9" s="6">
        <v>0</v>
      </c>
      <c r="O9" s="6">
        <v>0</v>
      </c>
      <c r="Q9" s="6">
        <v>0</v>
      </c>
      <c r="S9" s="6">
        <v>12370000</v>
      </c>
      <c r="U9" s="6">
        <v>17180</v>
      </c>
      <c r="W9" s="6">
        <v>140718444264</v>
      </c>
      <c r="Y9" s="6">
        <v>212264236537.5</v>
      </c>
      <c r="AA9" s="7">
        <f>(Y9/604075829786542)*100</f>
        <v>3.5138673999339835E-2</v>
      </c>
    </row>
    <row r="10" spans="1:27" ht="21.75" customHeight="1">
      <c r="A10" s="75" t="s">
        <v>81</v>
      </c>
      <c r="B10" s="75"/>
      <c r="D10" s="76">
        <v>8000000</v>
      </c>
      <c r="E10" s="76"/>
      <c r="G10" s="9">
        <v>999668674947</v>
      </c>
      <c r="I10" s="9">
        <v>956143230000</v>
      </c>
      <c r="K10" s="9">
        <v>0</v>
      </c>
      <c r="M10" s="9">
        <v>0</v>
      </c>
      <c r="O10" s="9">
        <v>0</v>
      </c>
      <c r="Q10" s="9">
        <v>0</v>
      </c>
      <c r="S10" s="9">
        <v>8000000</v>
      </c>
      <c r="U10" s="9">
        <v>139130</v>
      </c>
      <c r="W10" s="9">
        <v>999668674947</v>
      </c>
      <c r="Y10" s="9">
        <v>1111718265000</v>
      </c>
      <c r="AA10" s="10">
        <f t="shared" ref="AA10:AA19" si="0">(Y10/604075829786542)*100</f>
        <v>0.18403621038650728</v>
      </c>
    </row>
    <row r="11" spans="1:27" ht="21.75" customHeight="1">
      <c r="A11" s="75" t="s">
        <v>82</v>
      </c>
      <c r="B11" s="75"/>
      <c r="D11" s="76">
        <v>16428150</v>
      </c>
      <c r="E11" s="76"/>
      <c r="G11" s="9">
        <v>395317811783</v>
      </c>
      <c r="I11" s="9">
        <v>437192349769.18701</v>
      </c>
      <c r="K11" s="9">
        <v>0</v>
      </c>
      <c r="M11" s="9">
        <v>0</v>
      </c>
      <c r="O11" s="9">
        <v>0</v>
      </c>
      <c r="Q11" s="9">
        <v>0</v>
      </c>
      <c r="S11" s="9">
        <v>16428150</v>
      </c>
      <c r="U11" s="9">
        <v>27330</v>
      </c>
      <c r="W11" s="9">
        <v>395317811783</v>
      </c>
      <c r="Y11" s="9">
        <v>448684450589.25598</v>
      </c>
      <c r="AA11" s="10">
        <f t="shared" si="0"/>
        <v>7.4276179986841134E-2</v>
      </c>
    </row>
    <row r="12" spans="1:27" ht="21.75" customHeight="1">
      <c r="A12" s="75" t="s">
        <v>83</v>
      </c>
      <c r="B12" s="75"/>
      <c r="D12" s="76">
        <v>12000000</v>
      </c>
      <c r="E12" s="76"/>
      <c r="G12" s="9">
        <v>184069387634</v>
      </c>
      <c r="I12" s="9">
        <v>230426043750</v>
      </c>
      <c r="K12" s="9">
        <v>0</v>
      </c>
      <c r="M12" s="9">
        <v>0</v>
      </c>
      <c r="O12" s="9">
        <v>0</v>
      </c>
      <c r="Q12" s="9">
        <v>0</v>
      </c>
      <c r="S12" s="9">
        <v>12000000</v>
      </c>
      <c r="U12" s="9">
        <v>21302</v>
      </c>
      <c r="W12" s="9">
        <v>184069387634</v>
      </c>
      <c r="Y12" s="9">
        <v>255320446500</v>
      </c>
      <c r="AA12" s="10">
        <f t="shared" si="0"/>
        <v>4.2266290738734037E-2</v>
      </c>
    </row>
    <row r="13" spans="1:27" ht="21.75" customHeight="1">
      <c r="A13" s="75" t="s">
        <v>84</v>
      </c>
      <c r="B13" s="75"/>
      <c r="D13" s="76">
        <v>94220000</v>
      </c>
      <c r="E13" s="76"/>
      <c r="G13" s="9">
        <v>3175152237963</v>
      </c>
      <c r="I13" s="9">
        <v>6372639385112</v>
      </c>
      <c r="K13" s="9">
        <v>0</v>
      </c>
      <c r="M13" s="9">
        <v>0</v>
      </c>
      <c r="O13" s="9">
        <v>-8276349</v>
      </c>
      <c r="Q13" s="9">
        <v>495988574460</v>
      </c>
      <c r="S13" s="9">
        <v>85943651</v>
      </c>
      <c r="U13" s="9">
        <v>51383</v>
      </c>
      <c r="W13" s="9">
        <v>2896244701895</v>
      </c>
      <c r="Y13" s="9">
        <v>4410743368189.7998</v>
      </c>
      <c r="AA13" s="10">
        <f t="shared" si="0"/>
        <v>0.73016385538027451</v>
      </c>
    </row>
    <row r="14" spans="1:27" ht="21.75" customHeight="1">
      <c r="A14" s="75" t="s">
        <v>85</v>
      </c>
      <c r="B14" s="75"/>
      <c r="D14" s="76">
        <v>5000000</v>
      </c>
      <c r="E14" s="76"/>
      <c r="G14" s="9">
        <v>50000000000</v>
      </c>
      <c r="I14" s="9">
        <v>47019098437.5</v>
      </c>
      <c r="K14" s="9">
        <v>0</v>
      </c>
      <c r="M14" s="9">
        <v>0</v>
      </c>
      <c r="O14" s="9">
        <v>0</v>
      </c>
      <c r="Q14" s="9">
        <v>0</v>
      </c>
      <c r="S14" s="9">
        <v>5000000</v>
      </c>
      <c r="U14" s="9">
        <v>10581</v>
      </c>
      <c r="W14" s="9">
        <v>50000000000</v>
      </c>
      <c r="Y14" s="9">
        <v>52842175312.5</v>
      </c>
      <c r="AA14" s="10">
        <f t="shared" si="0"/>
        <v>8.7476062949203692E-3</v>
      </c>
    </row>
    <row r="15" spans="1:27" ht="21.75" customHeight="1">
      <c r="A15" s="75" t="s">
        <v>86</v>
      </c>
      <c r="B15" s="75"/>
      <c r="D15" s="76">
        <v>17000000</v>
      </c>
      <c r="E15" s="76"/>
      <c r="G15" s="9">
        <v>202364470800</v>
      </c>
      <c r="I15" s="9">
        <v>203231375812.5</v>
      </c>
      <c r="K15" s="9">
        <v>0</v>
      </c>
      <c r="M15" s="9">
        <v>0</v>
      </c>
      <c r="O15" s="9">
        <v>0</v>
      </c>
      <c r="Q15" s="9">
        <v>0</v>
      </c>
      <c r="S15" s="9">
        <v>17000000</v>
      </c>
      <c r="U15" s="9">
        <v>13650</v>
      </c>
      <c r="W15" s="9">
        <v>202364470800</v>
      </c>
      <c r="Y15" s="9">
        <v>231774440625</v>
      </c>
      <c r="AA15" s="10">
        <f t="shared" si="0"/>
        <v>3.8368434755434673E-2</v>
      </c>
    </row>
    <row r="16" spans="1:27" ht="21.75" customHeight="1">
      <c r="A16" s="75" t="s">
        <v>87</v>
      </c>
      <c r="B16" s="75"/>
      <c r="D16" s="76">
        <v>616033</v>
      </c>
      <c r="E16" s="76"/>
      <c r="G16" s="9">
        <v>56244010236</v>
      </c>
      <c r="I16" s="9">
        <v>69856910134</v>
      </c>
      <c r="K16" s="9">
        <v>0</v>
      </c>
      <c r="M16" s="9">
        <v>0</v>
      </c>
      <c r="O16" s="9">
        <v>0</v>
      </c>
      <c r="Q16" s="9">
        <v>0</v>
      </c>
      <c r="S16" s="9">
        <v>616033</v>
      </c>
      <c r="U16" s="9">
        <v>121253</v>
      </c>
      <c r="W16" s="9">
        <v>56244010236</v>
      </c>
      <c r="Y16" s="9">
        <v>74695849349</v>
      </c>
      <c r="AA16" s="10">
        <f t="shared" si="0"/>
        <v>1.23653100597312E-2</v>
      </c>
    </row>
    <row r="17" spans="1:27" ht="21.75" customHeight="1">
      <c r="A17" s="75" t="s">
        <v>88</v>
      </c>
      <c r="B17" s="75"/>
      <c r="D17" s="76">
        <v>500000</v>
      </c>
      <c r="E17" s="76"/>
      <c r="G17" s="9">
        <v>191269360000</v>
      </c>
      <c r="I17" s="9">
        <v>457340980000</v>
      </c>
      <c r="K17" s="9">
        <v>0</v>
      </c>
      <c r="M17" s="9">
        <v>0</v>
      </c>
      <c r="O17" s="9">
        <v>0</v>
      </c>
      <c r="Q17" s="9">
        <v>0</v>
      </c>
      <c r="S17" s="9">
        <v>500000</v>
      </c>
      <c r="U17" s="9">
        <v>1029035</v>
      </c>
      <c r="W17" s="9">
        <v>191269360000</v>
      </c>
      <c r="Y17" s="9">
        <v>514517480000</v>
      </c>
      <c r="AA17" s="10">
        <f t="shared" si="0"/>
        <v>8.5174319949502267E-2</v>
      </c>
    </row>
    <row r="18" spans="1:27" ht="21.75" customHeight="1">
      <c r="A18" s="75" t="s">
        <v>89</v>
      </c>
      <c r="B18" s="75"/>
      <c r="D18" s="76">
        <v>8000000</v>
      </c>
      <c r="E18" s="76"/>
      <c r="G18" s="9">
        <v>2282790325167</v>
      </c>
      <c r="I18" s="9">
        <v>2074253895000</v>
      </c>
      <c r="K18" s="9">
        <v>0</v>
      </c>
      <c r="M18" s="9">
        <v>0</v>
      </c>
      <c r="O18" s="9">
        <v>0</v>
      </c>
      <c r="Q18" s="9">
        <v>0</v>
      </c>
      <c r="S18" s="9">
        <v>8000000</v>
      </c>
      <c r="U18" s="9">
        <v>367190</v>
      </c>
      <c r="W18" s="9">
        <v>2282790325167</v>
      </c>
      <c r="Y18" s="9">
        <v>2934031695000</v>
      </c>
      <c r="AA18" s="10">
        <f t="shared" si="0"/>
        <v>0.48570585849077558</v>
      </c>
    </row>
    <row r="19" spans="1:27" ht="21.75" customHeight="1">
      <c r="A19" s="77" t="s">
        <v>90</v>
      </c>
      <c r="B19" s="77"/>
      <c r="D19" s="78">
        <v>0</v>
      </c>
      <c r="E19" s="78"/>
      <c r="G19" s="13">
        <v>0</v>
      </c>
      <c r="I19" s="13">
        <v>0</v>
      </c>
      <c r="K19" s="31">
        <v>10000000</v>
      </c>
      <c r="M19" s="13">
        <v>100116000000</v>
      </c>
      <c r="O19" s="31">
        <v>0</v>
      </c>
      <c r="Q19" s="13">
        <v>0</v>
      </c>
      <c r="S19" s="31">
        <v>10000000</v>
      </c>
      <c r="U19" s="31">
        <v>10000</v>
      </c>
      <c r="W19" s="13">
        <v>100116000000</v>
      </c>
      <c r="Y19" s="13">
        <v>99881250000</v>
      </c>
      <c r="AA19" s="14">
        <f t="shared" si="0"/>
        <v>1.6534554947396973E-2</v>
      </c>
    </row>
    <row r="20" spans="1:27" ht="21.75" customHeight="1">
      <c r="A20" s="79" t="s">
        <v>50</v>
      </c>
      <c r="B20" s="79"/>
      <c r="D20" s="78"/>
      <c r="E20" s="78"/>
      <c r="G20" s="16">
        <v>7677594722794</v>
      </c>
      <c r="I20" s="16">
        <v>11034421352240.199</v>
      </c>
      <c r="K20" s="31"/>
      <c r="M20" s="16">
        <v>100116000000</v>
      </c>
      <c r="O20" s="31"/>
      <c r="Q20" s="16">
        <v>495988574460</v>
      </c>
      <c r="S20" s="31"/>
      <c r="U20" s="31"/>
      <c r="W20" s="16">
        <v>7498803186726</v>
      </c>
      <c r="Y20" s="16">
        <v>10346473657103.1</v>
      </c>
      <c r="AA20" s="17">
        <f>SUM(AA9:AA19)</f>
        <v>1.712777294989458</v>
      </c>
    </row>
  </sheetData>
  <mergeCells count="35">
    <mergeCell ref="A19:B19"/>
    <mergeCell ref="D19:E19"/>
    <mergeCell ref="A20:B20"/>
    <mergeCell ref="D20:E20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4"/>
  <sheetViews>
    <sheetView rightToLeft="1" topLeftCell="A73" zoomScale="70" zoomScaleNormal="70" workbookViewId="0">
      <selection activeCell="Z94" sqref="Z94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9.140625" customWidth="1"/>
    <col min="5" max="5" width="1.28515625" customWidth="1"/>
    <col min="6" max="6" width="12.1406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9.42578125" customWidth="1"/>
    <col min="13" max="13" width="1.28515625" customWidth="1"/>
    <col min="14" max="14" width="11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9.85546875" bestFit="1" customWidth="1"/>
    <col min="19" max="19" width="1.28515625" customWidth="1"/>
    <col min="20" max="20" width="20" bestFit="1" customWidth="1"/>
    <col min="21" max="21" width="1.28515625" customWidth="1"/>
    <col min="22" max="22" width="11" bestFit="1" customWidth="1"/>
    <col min="23" max="23" width="1.28515625" customWidth="1"/>
    <col min="24" max="24" width="18.85546875" bestFit="1" customWidth="1"/>
    <col min="25" max="25" width="1.28515625" customWidth="1"/>
    <col min="26" max="26" width="11" bestFit="1" customWidth="1"/>
    <col min="27" max="27" width="1.28515625" customWidth="1"/>
    <col min="28" max="28" width="17.85546875" bestFit="1" customWidth="1"/>
    <col min="29" max="29" width="1.28515625" customWidth="1"/>
    <col min="30" max="30" width="11.85546875" bestFit="1" customWidth="1"/>
    <col min="31" max="31" width="1.28515625" customWidth="1"/>
    <col min="32" max="32" width="16.140625" bestFit="1" customWidth="1"/>
    <col min="33" max="33" width="1.28515625" customWidth="1"/>
    <col min="34" max="34" width="19.7109375" bestFit="1" customWidth="1"/>
    <col min="35" max="35" width="1.28515625" customWidth="1"/>
    <col min="36" max="36" width="19.85546875" bestFit="1" customWidth="1"/>
    <col min="37" max="37" width="1.28515625" customWidth="1"/>
    <col min="38" max="38" width="9.42578125" customWidth="1"/>
    <col min="39" max="39" width="0.28515625" customWidth="1"/>
  </cols>
  <sheetData>
    <row r="1" spans="1:38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</row>
    <row r="2" spans="1:38" ht="21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</row>
    <row r="3" spans="1:38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</row>
    <row r="4" spans="1:38" ht="14.45" customHeight="1"/>
    <row r="5" spans="1:38" ht="14.45" customHeight="1">
      <c r="A5" s="1" t="s">
        <v>91</v>
      </c>
      <c r="B5" s="70" t="s">
        <v>92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1:38" ht="14.45" customHeight="1">
      <c r="A6" s="71" t="s">
        <v>93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 t="s">
        <v>7</v>
      </c>
      <c r="Q6" s="71"/>
      <c r="R6" s="71"/>
      <c r="S6" s="71"/>
      <c r="T6" s="71"/>
      <c r="V6" s="71" t="s">
        <v>8</v>
      </c>
      <c r="W6" s="71"/>
      <c r="X6" s="71"/>
      <c r="Y6" s="71"/>
      <c r="Z6" s="71"/>
      <c r="AA6" s="71"/>
      <c r="AB6" s="71"/>
      <c r="AD6" s="71" t="s">
        <v>9</v>
      </c>
      <c r="AE6" s="71"/>
      <c r="AF6" s="71"/>
      <c r="AG6" s="71"/>
      <c r="AH6" s="71"/>
      <c r="AI6" s="71"/>
      <c r="AJ6" s="71"/>
      <c r="AK6" s="71"/>
      <c r="AL6" s="7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2" t="s">
        <v>10</v>
      </c>
      <c r="W7" s="72"/>
      <c r="X7" s="72"/>
      <c r="Y7" s="3"/>
      <c r="Z7" s="72" t="s">
        <v>11</v>
      </c>
      <c r="AA7" s="72"/>
      <c r="AB7" s="72"/>
      <c r="AD7" s="3"/>
      <c r="AE7" s="3"/>
      <c r="AF7" s="3"/>
      <c r="AG7" s="3"/>
      <c r="AH7" s="3"/>
      <c r="AI7" s="3"/>
      <c r="AJ7" s="3"/>
      <c r="AK7" s="3"/>
      <c r="AL7" s="3"/>
    </row>
    <row r="8" spans="1:38" s="32" customFormat="1" ht="84.75" customHeight="1">
      <c r="A8" s="82" t="s">
        <v>94</v>
      </c>
      <c r="B8" s="82"/>
      <c r="D8" s="18" t="s">
        <v>95</v>
      </c>
      <c r="F8" s="18" t="s">
        <v>96</v>
      </c>
      <c r="H8" s="18" t="s">
        <v>97</v>
      </c>
      <c r="J8" s="18" t="s">
        <v>98</v>
      </c>
      <c r="L8" s="18" t="s">
        <v>99</v>
      </c>
      <c r="N8" s="18" t="s">
        <v>56</v>
      </c>
      <c r="P8" s="18" t="s">
        <v>13</v>
      </c>
      <c r="R8" s="18" t="s">
        <v>14</v>
      </c>
      <c r="T8" s="18" t="s">
        <v>15</v>
      </c>
      <c r="V8" s="19" t="s">
        <v>13</v>
      </c>
      <c r="W8" s="33"/>
      <c r="X8" s="19" t="s">
        <v>14</v>
      </c>
      <c r="Z8" s="19" t="s">
        <v>13</v>
      </c>
      <c r="AA8" s="33"/>
      <c r="AB8" s="19" t="s">
        <v>16</v>
      </c>
      <c r="AD8" s="18" t="s">
        <v>13</v>
      </c>
      <c r="AF8" s="18" t="s">
        <v>17</v>
      </c>
      <c r="AH8" s="18" t="s">
        <v>14</v>
      </c>
      <c r="AJ8" s="18" t="s">
        <v>15</v>
      </c>
      <c r="AL8" s="18" t="s">
        <v>18</v>
      </c>
    </row>
    <row r="9" spans="1:38" ht="21.75" customHeight="1">
      <c r="A9" s="73" t="s">
        <v>100</v>
      </c>
      <c r="B9" s="73"/>
      <c r="D9" s="5" t="s">
        <v>101</v>
      </c>
      <c r="F9" s="5" t="s">
        <v>101</v>
      </c>
      <c r="H9" s="5" t="s">
        <v>102</v>
      </c>
      <c r="J9" s="5" t="s">
        <v>103</v>
      </c>
      <c r="L9" s="7">
        <v>43.97</v>
      </c>
      <c r="N9" s="7">
        <v>43.97</v>
      </c>
      <c r="P9" s="6">
        <v>3809700</v>
      </c>
      <c r="R9" s="6">
        <v>14774656629600</v>
      </c>
      <c r="T9" s="6">
        <v>15615732146019</v>
      </c>
      <c r="V9" s="6">
        <v>0</v>
      </c>
      <c r="X9" s="6">
        <v>0</v>
      </c>
      <c r="Z9" s="6">
        <v>0</v>
      </c>
      <c r="AB9" s="6">
        <v>0</v>
      </c>
      <c r="AD9" s="6">
        <v>3809700</v>
      </c>
      <c r="AF9" s="6">
        <v>4180394</v>
      </c>
      <c r="AH9" s="6">
        <v>14774656629600</v>
      </c>
      <c r="AJ9" s="6">
        <v>15914500637709</v>
      </c>
      <c r="AL9" s="7">
        <f t="shared" ref="AL9:AL72" si="0">(AJ9/604075829786542)*100</f>
        <v>2.6345203454560653</v>
      </c>
    </row>
    <row r="10" spans="1:38" ht="21.75" customHeight="1">
      <c r="A10" s="75" t="s">
        <v>104</v>
      </c>
      <c r="B10" s="75"/>
      <c r="D10" s="8" t="s">
        <v>101</v>
      </c>
      <c r="F10" s="8" t="s">
        <v>101</v>
      </c>
      <c r="H10" s="8" t="s">
        <v>105</v>
      </c>
      <c r="J10" s="8" t="s">
        <v>106</v>
      </c>
      <c r="L10" s="10">
        <v>55.06</v>
      </c>
      <c r="N10" s="10">
        <v>55.06</v>
      </c>
      <c r="P10" s="9">
        <v>6462000</v>
      </c>
      <c r="R10" s="9">
        <v>9004982996829</v>
      </c>
      <c r="T10" s="9">
        <v>10281991751737</v>
      </c>
      <c r="V10" s="9">
        <v>0</v>
      </c>
      <c r="X10" s="9">
        <v>0</v>
      </c>
      <c r="Z10" s="9">
        <v>0</v>
      </c>
      <c r="AB10" s="9">
        <v>0</v>
      </c>
      <c r="AD10" s="9">
        <v>6462000</v>
      </c>
      <c r="AF10" s="9">
        <v>1619433</v>
      </c>
      <c r="AH10" s="9">
        <v>9004982996829</v>
      </c>
      <c r="AJ10" s="9">
        <v>10457191544249</v>
      </c>
      <c r="AL10" s="10">
        <f t="shared" si="0"/>
        <v>1.731105769940205</v>
      </c>
    </row>
    <row r="11" spans="1:38" ht="21.75" customHeight="1">
      <c r="A11" s="75" t="s">
        <v>107</v>
      </c>
      <c r="B11" s="75"/>
      <c r="D11" s="8" t="s">
        <v>101</v>
      </c>
      <c r="F11" s="8" t="s">
        <v>101</v>
      </c>
      <c r="H11" s="8" t="s">
        <v>108</v>
      </c>
      <c r="J11" s="8" t="s">
        <v>109</v>
      </c>
      <c r="L11" s="10">
        <v>24.16</v>
      </c>
      <c r="N11" s="10">
        <v>24.16</v>
      </c>
      <c r="P11" s="9">
        <v>2292600</v>
      </c>
      <c r="R11" s="9">
        <v>10243373481600</v>
      </c>
      <c r="T11" s="9">
        <v>10384597592329</v>
      </c>
      <c r="V11" s="9">
        <v>0</v>
      </c>
      <c r="X11" s="9">
        <v>0</v>
      </c>
      <c r="Z11" s="9">
        <v>0</v>
      </c>
      <c r="AB11" s="9">
        <v>0</v>
      </c>
      <c r="AD11" s="9">
        <v>2292600</v>
      </c>
      <c r="AF11" s="9">
        <v>4624333</v>
      </c>
      <c r="AH11" s="9">
        <v>10243373481600</v>
      </c>
      <c r="AJ11" s="9">
        <v>10594059739827</v>
      </c>
      <c r="AL11" s="10">
        <f t="shared" si="0"/>
        <v>1.7537632226686755</v>
      </c>
    </row>
    <row r="12" spans="1:38" ht="21.75" customHeight="1">
      <c r="A12" s="75" t="s">
        <v>110</v>
      </c>
      <c r="B12" s="75"/>
      <c r="D12" s="8" t="s">
        <v>101</v>
      </c>
      <c r="F12" s="8" t="s">
        <v>101</v>
      </c>
      <c r="H12" s="8" t="s">
        <v>111</v>
      </c>
      <c r="J12" s="8" t="s">
        <v>112</v>
      </c>
      <c r="L12" s="10">
        <v>24.16</v>
      </c>
      <c r="N12" s="10">
        <v>24.16</v>
      </c>
      <c r="P12" s="9">
        <v>67700</v>
      </c>
      <c r="R12" s="9">
        <v>280979778200</v>
      </c>
      <c r="T12" s="9">
        <v>282444153791</v>
      </c>
      <c r="V12" s="9">
        <v>47000</v>
      </c>
      <c r="X12" s="9">
        <v>198622907303</v>
      </c>
      <c r="Z12" s="9">
        <v>0</v>
      </c>
      <c r="AB12" s="9">
        <v>0</v>
      </c>
      <c r="AD12" s="9">
        <v>114700</v>
      </c>
      <c r="AF12" s="9">
        <v>4259953</v>
      </c>
      <c r="AH12" s="9">
        <v>479602685503</v>
      </c>
      <c r="AJ12" s="9">
        <v>488262453809</v>
      </c>
      <c r="AL12" s="10">
        <f t="shared" si="0"/>
        <v>8.0828006970835739E-2</v>
      </c>
    </row>
    <row r="13" spans="1:38" ht="21.75" customHeight="1">
      <c r="A13" s="75" t="s">
        <v>113</v>
      </c>
      <c r="B13" s="75"/>
      <c r="D13" s="8" t="s">
        <v>101</v>
      </c>
      <c r="F13" s="8" t="s">
        <v>101</v>
      </c>
      <c r="H13" s="8" t="s">
        <v>114</v>
      </c>
      <c r="J13" s="8" t="s">
        <v>115</v>
      </c>
      <c r="L13" s="10">
        <v>23</v>
      </c>
      <c r="N13" s="10">
        <v>23</v>
      </c>
      <c r="P13" s="9">
        <v>14000000</v>
      </c>
      <c r="R13" s="9">
        <v>14000000000000</v>
      </c>
      <c r="T13" s="9">
        <v>12597716250000</v>
      </c>
      <c r="V13" s="9">
        <v>0</v>
      </c>
      <c r="X13" s="9">
        <v>0</v>
      </c>
      <c r="Z13" s="9">
        <v>0</v>
      </c>
      <c r="AB13" s="9">
        <v>0</v>
      </c>
      <c r="AD13" s="9">
        <v>14000000</v>
      </c>
      <c r="AF13" s="9">
        <v>906314</v>
      </c>
      <c r="AH13" s="9">
        <v>14000000000000</v>
      </c>
      <c r="AJ13" s="9">
        <v>12686096228225</v>
      </c>
      <c r="AL13" s="10">
        <f t="shared" si="0"/>
        <v>2.1000834005736988</v>
      </c>
    </row>
    <row r="14" spans="1:38" ht="21.75" customHeight="1">
      <c r="A14" s="75" t="s">
        <v>116</v>
      </c>
      <c r="B14" s="75"/>
      <c r="D14" s="8" t="s">
        <v>101</v>
      </c>
      <c r="F14" s="8" t="s">
        <v>101</v>
      </c>
      <c r="H14" s="8" t="s">
        <v>117</v>
      </c>
      <c r="J14" s="8" t="s">
        <v>118</v>
      </c>
      <c r="L14" s="10">
        <v>18</v>
      </c>
      <c r="N14" s="10">
        <v>18</v>
      </c>
      <c r="P14" s="9">
        <v>8875000</v>
      </c>
      <c r="R14" s="9">
        <v>8624593853078</v>
      </c>
      <c r="T14" s="9">
        <v>7941152905109</v>
      </c>
      <c r="V14" s="9">
        <v>0</v>
      </c>
      <c r="X14" s="9">
        <v>0</v>
      </c>
      <c r="Z14" s="9">
        <v>0</v>
      </c>
      <c r="AB14" s="9">
        <v>0</v>
      </c>
      <c r="AD14" s="9">
        <v>8875000</v>
      </c>
      <c r="AF14" s="9">
        <v>849538</v>
      </c>
      <c r="AH14" s="9">
        <v>8624593853078</v>
      </c>
      <c r="AJ14" s="9">
        <v>7538283188482</v>
      </c>
      <c r="AL14" s="10">
        <f t="shared" si="0"/>
        <v>1.2479034612501794</v>
      </c>
    </row>
    <row r="15" spans="1:38" ht="21.75" customHeight="1">
      <c r="A15" s="75" t="s">
        <v>119</v>
      </c>
      <c r="B15" s="75"/>
      <c r="D15" s="8" t="s">
        <v>101</v>
      </c>
      <c r="F15" s="8" t="s">
        <v>101</v>
      </c>
      <c r="H15" s="8" t="s">
        <v>120</v>
      </c>
      <c r="J15" s="8" t="s">
        <v>121</v>
      </c>
      <c r="L15" s="10">
        <v>18</v>
      </c>
      <c r="N15" s="10">
        <v>18</v>
      </c>
      <c r="P15" s="9">
        <v>1500000</v>
      </c>
      <c r="R15" s="9">
        <v>1500000000000</v>
      </c>
      <c r="T15" s="9">
        <v>1499728125000</v>
      </c>
      <c r="V15" s="9">
        <v>0</v>
      </c>
      <c r="X15" s="9">
        <v>0</v>
      </c>
      <c r="Z15" s="9">
        <v>0</v>
      </c>
      <c r="AB15" s="9">
        <v>0</v>
      </c>
      <c r="AD15" s="9">
        <v>1500000</v>
      </c>
      <c r="AF15" s="9">
        <v>1000000</v>
      </c>
      <c r="AH15" s="9">
        <v>1500000000000</v>
      </c>
      <c r="AJ15" s="9">
        <v>1499728125000</v>
      </c>
      <c r="AL15" s="10">
        <f t="shared" si="0"/>
        <v>0.24826818936456177</v>
      </c>
    </row>
    <row r="16" spans="1:38" ht="21.75" customHeight="1">
      <c r="A16" s="75" t="s">
        <v>122</v>
      </c>
      <c r="B16" s="75"/>
      <c r="D16" s="8" t="s">
        <v>101</v>
      </c>
      <c r="F16" s="8" t="s">
        <v>101</v>
      </c>
      <c r="H16" s="8" t="s">
        <v>123</v>
      </c>
      <c r="J16" s="8" t="s">
        <v>124</v>
      </c>
      <c r="L16" s="10">
        <v>18</v>
      </c>
      <c r="N16" s="10">
        <v>18</v>
      </c>
      <c r="P16" s="9">
        <v>656165</v>
      </c>
      <c r="R16" s="9">
        <v>656060551139</v>
      </c>
      <c r="T16" s="9">
        <v>638027764778</v>
      </c>
      <c r="V16" s="9">
        <v>0</v>
      </c>
      <c r="X16" s="9">
        <v>0</v>
      </c>
      <c r="Z16" s="9">
        <v>0</v>
      </c>
      <c r="AB16" s="9">
        <v>0</v>
      </c>
      <c r="AD16" s="9">
        <v>656165</v>
      </c>
      <c r="AF16" s="9">
        <v>972535</v>
      </c>
      <c r="AH16" s="9">
        <v>656060551139</v>
      </c>
      <c r="AJ16" s="9">
        <v>638027764778</v>
      </c>
      <c r="AL16" s="10">
        <f t="shared" si="0"/>
        <v>0.10562047566171542</v>
      </c>
    </row>
    <row r="17" spans="1:38" ht="21.75" customHeight="1">
      <c r="A17" s="75" t="s">
        <v>125</v>
      </c>
      <c r="B17" s="75"/>
      <c r="D17" s="8" t="s">
        <v>101</v>
      </c>
      <c r="F17" s="8" t="s">
        <v>101</v>
      </c>
      <c r="H17" s="8" t="s">
        <v>126</v>
      </c>
      <c r="J17" s="8" t="s">
        <v>127</v>
      </c>
      <c r="L17" s="10">
        <v>18</v>
      </c>
      <c r="N17" s="10">
        <v>18</v>
      </c>
      <c r="P17" s="9">
        <v>3499886</v>
      </c>
      <c r="R17" s="9">
        <v>3499886000000</v>
      </c>
      <c r="T17" s="9">
        <v>3499251645662</v>
      </c>
      <c r="V17" s="9">
        <v>0</v>
      </c>
      <c r="X17" s="9">
        <v>0</v>
      </c>
      <c r="Z17" s="9">
        <v>0</v>
      </c>
      <c r="AB17" s="9">
        <v>0</v>
      </c>
      <c r="AD17" s="9">
        <v>3499886</v>
      </c>
      <c r="AF17" s="9">
        <v>1000000</v>
      </c>
      <c r="AH17" s="9">
        <v>3499886000000</v>
      </c>
      <c r="AJ17" s="9">
        <v>3499251645662</v>
      </c>
      <c r="AL17" s="10">
        <f t="shared" si="0"/>
        <v>0.57927357346816966</v>
      </c>
    </row>
    <row r="18" spans="1:38" ht="21.75" customHeight="1">
      <c r="A18" s="75" t="s">
        <v>128</v>
      </c>
      <c r="B18" s="75"/>
      <c r="D18" s="8" t="s">
        <v>101</v>
      </c>
      <c r="F18" s="8" t="s">
        <v>101</v>
      </c>
      <c r="H18" s="8" t="s">
        <v>129</v>
      </c>
      <c r="J18" s="8" t="s">
        <v>130</v>
      </c>
      <c r="L18" s="10">
        <v>18</v>
      </c>
      <c r="N18" s="10">
        <v>18</v>
      </c>
      <c r="P18" s="9">
        <v>6959809</v>
      </c>
      <c r="R18" s="9">
        <v>6959809000000</v>
      </c>
      <c r="T18" s="9">
        <v>5754002080733</v>
      </c>
      <c r="V18" s="9">
        <v>0</v>
      </c>
      <c r="X18" s="9">
        <v>0</v>
      </c>
      <c r="Z18" s="9">
        <v>0</v>
      </c>
      <c r="AB18" s="9">
        <v>0</v>
      </c>
      <c r="AD18" s="9">
        <v>6959809</v>
      </c>
      <c r="AF18" s="9">
        <v>808020</v>
      </c>
      <c r="AH18" s="9">
        <v>6959809000000</v>
      </c>
      <c r="AJ18" s="9">
        <v>5622645578922</v>
      </c>
      <c r="AL18" s="10">
        <f t="shared" si="0"/>
        <v>0.93078472961065739</v>
      </c>
    </row>
    <row r="19" spans="1:38" ht="21.75" customHeight="1">
      <c r="A19" s="75" t="s">
        <v>131</v>
      </c>
      <c r="B19" s="75"/>
      <c r="D19" s="8" t="s">
        <v>101</v>
      </c>
      <c r="F19" s="8" t="s">
        <v>101</v>
      </c>
      <c r="H19" s="8" t="s">
        <v>132</v>
      </c>
      <c r="J19" s="8" t="s">
        <v>133</v>
      </c>
      <c r="L19" s="10">
        <v>26</v>
      </c>
      <c r="N19" s="10">
        <v>26</v>
      </c>
      <c r="P19" s="9">
        <v>5500000</v>
      </c>
      <c r="R19" s="9">
        <v>5500000000000</v>
      </c>
      <c r="T19" s="9">
        <v>4971780701387</v>
      </c>
      <c r="V19" s="9">
        <v>0</v>
      </c>
      <c r="X19" s="9">
        <v>0</v>
      </c>
      <c r="Z19" s="9">
        <v>0</v>
      </c>
      <c r="AB19" s="9">
        <v>0</v>
      </c>
      <c r="AD19" s="9">
        <v>5500000</v>
      </c>
      <c r="AF19" s="9">
        <v>904124</v>
      </c>
      <c r="AH19" s="9">
        <v>5500000000000</v>
      </c>
      <c r="AJ19" s="9">
        <v>4971780701387</v>
      </c>
      <c r="AL19" s="10">
        <f t="shared" si="0"/>
        <v>0.82303917095041568</v>
      </c>
    </row>
    <row r="20" spans="1:38" ht="21.75" customHeight="1">
      <c r="A20" s="75" t="s">
        <v>134</v>
      </c>
      <c r="B20" s="75"/>
      <c r="D20" s="8" t="s">
        <v>101</v>
      </c>
      <c r="F20" s="8" t="s">
        <v>101</v>
      </c>
      <c r="H20" s="8" t="s">
        <v>135</v>
      </c>
      <c r="J20" s="8" t="s">
        <v>136</v>
      </c>
      <c r="L20" s="10">
        <v>0</v>
      </c>
      <c r="N20" s="10">
        <v>0</v>
      </c>
      <c r="P20" s="9">
        <v>117467</v>
      </c>
      <c r="R20" s="9">
        <v>66450075372</v>
      </c>
      <c r="T20" s="9">
        <v>73156932202</v>
      </c>
      <c r="V20" s="9">
        <v>0</v>
      </c>
      <c r="X20" s="9">
        <v>0</v>
      </c>
      <c r="Z20" s="9">
        <v>0</v>
      </c>
      <c r="AB20" s="9">
        <v>0</v>
      </c>
      <c r="AD20" s="9">
        <v>117467</v>
      </c>
      <c r="AF20" s="9">
        <v>648030</v>
      </c>
      <c r="AH20" s="9">
        <v>66450075372</v>
      </c>
      <c r="AJ20" s="9">
        <v>76108342872</v>
      </c>
      <c r="AL20" s="10">
        <f t="shared" si="0"/>
        <v>1.2599137247205183E-2</v>
      </c>
    </row>
    <row r="21" spans="1:38" ht="21.75" customHeight="1">
      <c r="A21" s="75" t="s">
        <v>137</v>
      </c>
      <c r="B21" s="75"/>
      <c r="D21" s="8" t="s">
        <v>101</v>
      </c>
      <c r="F21" s="8" t="s">
        <v>101</v>
      </c>
      <c r="H21" s="8" t="s">
        <v>135</v>
      </c>
      <c r="J21" s="8" t="s">
        <v>138</v>
      </c>
      <c r="L21" s="10">
        <v>0</v>
      </c>
      <c r="N21" s="10">
        <v>0</v>
      </c>
      <c r="P21" s="9">
        <v>30431</v>
      </c>
      <c r="R21" s="9">
        <v>16511809715</v>
      </c>
      <c r="T21" s="9">
        <v>18063610077</v>
      </c>
      <c r="V21" s="9">
        <v>0</v>
      </c>
      <c r="X21" s="9">
        <v>0</v>
      </c>
      <c r="Z21" s="9">
        <v>0</v>
      </c>
      <c r="AB21" s="9">
        <v>0</v>
      </c>
      <c r="AD21" s="9">
        <v>30431</v>
      </c>
      <c r="AF21" s="9">
        <v>619430</v>
      </c>
      <c r="AH21" s="9">
        <v>16511809715</v>
      </c>
      <c r="AJ21" s="9">
        <v>18846457790</v>
      </c>
      <c r="AL21" s="10">
        <f t="shared" si="0"/>
        <v>3.1198827797264527E-3</v>
      </c>
    </row>
    <row r="22" spans="1:38" ht="21.75" customHeight="1">
      <c r="A22" s="75" t="s">
        <v>139</v>
      </c>
      <c r="B22" s="75"/>
      <c r="D22" s="8" t="s">
        <v>101</v>
      </c>
      <c r="F22" s="8" t="s">
        <v>101</v>
      </c>
      <c r="H22" s="8" t="s">
        <v>135</v>
      </c>
      <c r="J22" s="8" t="s">
        <v>140</v>
      </c>
      <c r="L22" s="10">
        <v>0</v>
      </c>
      <c r="N22" s="10">
        <v>0</v>
      </c>
      <c r="P22" s="9">
        <v>34500</v>
      </c>
      <c r="R22" s="9">
        <v>18246906652</v>
      </c>
      <c r="T22" s="9">
        <v>19954632567</v>
      </c>
      <c r="V22" s="9">
        <v>0</v>
      </c>
      <c r="X22" s="9">
        <v>0</v>
      </c>
      <c r="Z22" s="9">
        <v>0</v>
      </c>
      <c r="AB22" s="9">
        <v>0</v>
      </c>
      <c r="AD22" s="9">
        <v>34500</v>
      </c>
      <c r="AF22" s="9">
        <v>603620</v>
      </c>
      <c r="AH22" s="9">
        <v>18246906652</v>
      </c>
      <c r="AJ22" s="9">
        <v>20821115488</v>
      </c>
      <c r="AL22" s="10">
        <f t="shared" si="0"/>
        <v>3.4467718225636361E-3</v>
      </c>
    </row>
    <row r="23" spans="1:38" ht="21.75" customHeight="1">
      <c r="A23" s="75" t="s">
        <v>141</v>
      </c>
      <c r="B23" s="75"/>
      <c r="D23" s="8" t="s">
        <v>101</v>
      </c>
      <c r="F23" s="8" t="s">
        <v>101</v>
      </c>
      <c r="H23" s="8" t="s">
        <v>142</v>
      </c>
      <c r="J23" s="8" t="s">
        <v>143</v>
      </c>
      <c r="L23" s="10">
        <v>0</v>
      </c>
      <c r="N23" s="10">
        <v>0</v>
      </c>
      <c r="P23" s="9">
        <v>348600</v>
      </c>
      <c r="R23" s="9">
        <v>256534004938</v>
      </c>
      <c r="T23" s="9">
        <v>324010280490</v>
      </c>
      <c r="V23" s="9">
        <v>0</v>
      </c>
      <c r="X23" s="9">
        <v>0</v>
      </c>
      <c r="Z23" s="9">
        <v>0</v>
      </c>
      <c r="AB23" s="9">
        <v>0</v>
      </c>
      <c r="AD23" s="9">
        <v>348600</v>
      </c>
      <c r="AF23" s="9">
        <v>954510</v>
      </c>
      <c r="AH23" s="9">
        <v>256534004938</v>
      </c>
      <c r="AJ23" s="9">
        <v>332681876478</v>
      </c>
      <c r="AL23" s="10">
        <f t="shared" si="0"/>
        <v>5.5072866695487131E-2</v>
      </c>
    </row>
    <row r="24" spans="1:38" ht="21.75" customHeight="1">
      <c r="A24" s="75" t="s">
        <v>144</v>
      </c>
      <c r="B24" s="75"/>
      <c r="D24" s="8" t="s">
        <v>101</v>
      </c>
      <c r="F24" s="8" t="s">
        <v>101</v>
      </c>
      <c r="H24" s="8" t="s">
        <v>145</v>
      </c>
      <c r="J24" s="8" t="s">
        <v>146</v>
      </c>
      <c r="L24" s="10">
        <v>0</v>
      </c>
      <c r="N24" s="10">
        <v>0</v>
      </c>
      <c r="P24" s="9">
        <v>139800</v>
      </c>
      <c r="R24" s="9">
        <v>98434775600</v>
      </c>
      <c r="T24" s="9">
        <v>124265264837</v>
      </c>
      <c r="V24" s="9">
        <v>0</v>
      </c>
      <c r="X24" s="9">
        <v>0</v>
      </c>
      <c r="Z24" s="9">
        <v>0</v>
      </c>
      <c r="AB24" s="9">
        <v>0</v>
      </c>
      <c r="AD24" s="9">
        <v>139800</v>
      </c>
      <c r="AF24" s="9">
        <v>914380</v>
      </c>
      <c r="AH24" s="9">
        <v>98434775600</v>
      </c>
      <c r="AJ24" s="9">
        <v>127807154753</v>
      </c>
      <c r="AL24" s="10">
        <f t="shared" si="0"/>
        <v>2.115746872344856E-2</v>
      </c>
    </row>
    <row r="25" spans="1:38" ht="21.75" customHeight="1">
      <c r="A25" s="75" t="s">
        <v>147</v>
      </c>
      <c r="B25" s="75"/>
      <c r="D25" s="8" t="s">
        <v>101</v>
      </c>
      <c r="F25" s="8" t="s">
        <v>101</v>
      </c>
      <c r="H25" s="8" t="s">
        <v>148</v>
      </c>
      <c r="J25" s="8" t="s">
        <v>149</v>
      </c>
      <c r="L25" s="10">
        <v>0</v>
      </c>
      <c r="N25" s="10">
        <v>0</v>
      </c>
      <c r="P25" s="9">
        <v>3632950</v>
      </c>
      <c r="R25" s="9">
        <v>2328315692850</v>
      </c>
      <c r="T25" s="9">
        <v>2944880356173</v>
      </c>
      <c r="V25" s="9">
        <v>0</v>
      </c>
      <c r="X25" s="9">
        <v>0</v>
      </c>
      <c r="Z25" s="9">
        <v>0</v>
      </c>
      <c r="AB25" s="9">
        <v>0</v>
      </c>
      <c r="AD25" s="9">
        <v>3632950</v>
      </c>
      <c r="AF25" s="9">
        <v>835610</v>
      </c>
      <c r="AH25" s="9">
        <v>2328315692850</v>
      </c>
      <c r="AJ25" s="9">
        <v>3035179123555</v>
      </c>
      <c r="AL25" s="10">
        <f t="shared" si="0"/>
        <v>0.50245001933408251</v>
      </c>
    </row>
    <row r="26" spans="1:38" ht="21.75" customHeight="1">
      <c r="A26" s="75" t="s">
        <v>150</v>
      </c>
      <c r="B26" s="75"/>
      <c r="D26" s="8" t="s">
        <v>101</v>
      </c>
      <c r="F26" s="8" t="s">
        <v>101</v>
      </c>
      <c r="H26" s="8" t="s">
        <v>148</v>
      </c>
      <c r="J26" s="8" t="s">
        <v>151</v>
      </c>
      <c r="L26" s="10">
        <v>0</v>
      </c>
      <c r="N26" s="10">
        <v>0</v>
      </c>
      <c r="P26" s="9">
        <v>489300</v>
      </c>
      <c r="R26" s="9">
        <v>293096521107</v>
      </c>
      <c r="T26" s="9">
        <v>369398571371</v>
      </c>
      <c r="V26" s="9">
        <v>0</v>
      </c>
      <c r="X26" s="9">
        <v>0</v>
      </c>
      <c r="Z26" s="9">
        <v>0</v>
      </c>
      <c r="AB26" s="9">
        <v>0</v>
      </c>
      <c r="AD26" s="9">
        <v>489300</v>
      </c>
      <c r="AF26" s="9">
        <v>774920</v>
      </c>
      <c r="AH26" s="9">
        <v>293096521107</v>
      </c>
      <c r="AJ26" s="9">
        <v>379099631735</v>
      </c>
      <c r="AL26" s="10">
        <f t="shared" si="0"/>
        <v>6.2756960805559758E-2</v>
      </c>
    </row>
    <row r="27" spans="1:38" ht="21.75" customHeight="1">
      <c r="A27" s="75" t="s">
        <v>152</v>
      </c>
      <c r="B27" s="75"/>
      <c r="D27" s="8" t="s">
        <v>101</v>
      </c>
      <c r="F27" s="8" t="s">
        <v>101</v>
      </c>
      <c r="H27" s="8" t="s">
        <v>153</v>
      </c>
      <c r="J27" s="8" t="s">
        <v>154</v>
      </c>
      <c r="L27" s="10">
        <v>0</v>
      </c>
      <c r="N27" s="10">
        <v>0</v>
      </c>
      <c r="P27" s="9">
        <v>13000</v>
      </c>
      <c r="R27" s="9">
        <v>6770326898</v>
      </c>
      <c r="T27" s="9">
        <v>7402807997</v>
      </c>
      <c r="V27" s="9">
        <v>0</v>
      </c>
      <c r="X27" s="9">
        <v>0</v>
      </c>
      <c r="Z27" s="9">
        <v>0</v>
      </c>
      <c r="AB27" s="9">
        <v>0</v>
      </c>
      <c r="AD27" s="9">
        <v>13000</v>
      </c>
      <c r="AF27" s="9">
        <v>591710</v>
      </c>
      <c r="AH27" s="9">
        <v>6770326898</v>
      </c>
      <c r="AJ27" s="9">
        <v>7690835783</v>
      </c>
      <c r="AL27" s="10">
        <f t="shared" si="0"/>
        <v>1.2731573427987768E-3</v>
      </c>
    </row>
    <row r="28" spans="1:38" ht="21.75" customHeight="1">
      <c r="A28" s="75" t="s">
        <v>155</v>
      </c>
      <c r="B28" s="75"/>
      <c r="D28" s="8" t="s">
        <v>101</v>
      </c>
      <c r="F28" s="8" t="s">
        <v>101</v>
      </c>
      <c r="H28" s="8" t="s">
        <v>156</v>
      </c>
      <c r="J28" s="8" t="s">
        <v>157</v>
      </c>
      <c r="L28" s="10">
        <v>0</v>
      </c>
      <c r="N28" s="10">
        <v>0</v>
      </c>
      <c r="P28" s="9">
        <v>1791468</v>
      </c>
      <c r="R28" s="9">
        <v>998763410000</v>
      </c>
      <c r="T28" s="9">
        <v>1236067988862</v>
      </c>
      <c r="V28" s="9">
        <v>0</v>
      </c>
      <c r="X28" s="9">
        <v>0</v>
      </c>
      <c r="Z28" s="9">
        <v>0</v>
      </c>
      <c r="AB28" s="9">
        <v>0</v>
      </c>
      <c r="AD28" s="9">
        <v>1791468</v>
      </c>
      <c r="AF28" s="9">
        <v>713130</v>
      </c>
      <c r="AH28" s="9">
        <v>998763410000</v>
      </c>
      <c r="AJ28" s="9">
        <v>1277318018979</v>
      </c>
      <c r="AL28" s="10">
        <f t="shared" si="0"/>
        <v>0.21144994651256893</v>
      </c>
    </row>
    <row r="29" spans="1:38" ht="21.75" customHeight="1">
      <c r="A29" s="75" t="s">
        <v>158</v>
      </c>
      <c r="B29" s="75"/>
      <c r="D29" s="8" t="s">
        <v>101</v>
      </c>
      <c r="F29" s="8" t="s">
        <v>101</v>
      </c>
      <c r="H29" s="8" t="s">
        <v>156</v>
      </c>
      <c r="J29" s="8" t="s">
        <v>159</v>
      </c>
      <c r="L29" s="10">
        <v>0</v>
      </c>
      <c r="N29" s="10">
        <v>0</v>
      </c>
      <c r="P29" s="9">
        <v>63900</v>
      </c>
      <c r="R29" s="9">
        <v>34554937939</v>
      </c>
      <c r="T29" s="9">
        <v>37676277936</v>
      </c>
      <c r="V29" s="9">
        <v>0</v>
      </c>
      <c r="X29" s="9">
        <v>0</v>
      </c>
      <c r="Z29" s="9">
        <v>0</v>
      </c>
      <c r="AB29" s="9">
        <v>0</v>
      </c>
      <c r="AD29" s="9">
        <v>63900</v>
      </c>
      <c r="AF29" s="9">
        <v>616150</v>
      </c>
      <c r="AH29" s="9">
        <v>34554937939</v>
      </c>
      <c r="AJ29" s="9">
        <v>39364848827</v>
      </c>
      <c r="AL29" s="10">
        <f t="shared" si="0"/>
        <v>6.5165409516401412E-3</v>
      </c>
    </row>
    <row r="30" spans="1:38" ht="21.75" customHeight="1">
      <c r="A30" s="75" t="s">
        <v>160</v>
      </c>
      <c r="B30" s="75"/>
      <c r="D30" s="8" t="s">
        <v>101</v>
      </c>
      <c r="F30" s="8" t="s">
        <v>101</v>
      </c>
      <c r="H30" s="8" t="s">
        <v>161</v>
      </c>
      <c r="J30" s="8" t="s">
        <v>140</v>
      </c>
      <c r="L30" s="10">
        <v>0</v>
      </c>
      <c r="N30" s="10">
        <v>0</v>
      </c>
      <c r="P30" s="9">
        <v>3703000</v>
      </c>
      <c r="R30" s="9">
        <v>1999973270000</v>
      </c>
      <c r="T30" s="9">
        <v>2205514308063</v>
      </c>
      <c r="V30" s="9">
        <v>0</v>
      </c>
      <c r="X30" s="9">
        <v>0</v>
      </c>
      <c r="Z30" s="9">
        <v>0</v>
      </c>
      <c r="AB30" s="9">
        <v>0</v>
      </c>
      <c r="AD30" s="9">
        <v>3703000</v>
      </c>
      <c r="AF30" s="9">
        <v>603010</v>
      </c>
      <c r="AH30" s="9">
        <v>1999973270000</v>
      </c>
      <c r="AJ30" s="9">
        <v>2232541308532</v>
      </c>
      <c r="AL30" s="10">
        <f t="shared" si="0"/>
        <v>0.36957964521124725</v>
      </c>
    </row>
    <row r="31" spans="1:38" ht="21.75" customHeight="1">
      <c r="A31" s="75" t="s">
        <v>162</v>
      </c>
      <c r="B31" s="75"/>
      <c r="D31" s="8" t="s">
        <v>101</v>
      </c>
      <c r="F31" s="8" t="s">
        <v>101</v>
      </c>
      <c r="H31" s="8" t="s">
        <v>163</v>
      </c>
      <c r="J31" s="8" t="s">
        <v>164</v>
      </c>
      <c r="L31" s="10">
        <v>0</v>
      </c>
      <c r="N31" s="10">
        <v>0</v>
      </c>
      <c r="P31" s="9">
        <v>798450</v>
      </c>
      <c r="R31" s="9">
        <v>487955258878</v>
      </c>
      <c r="T31" s="9">
        <v>629559510652</v>
      </c>
      <c r="V31" s="9">
        <v>0</v>
      </c>
      <c r="X31" s="9">
        <v>0</v>
      </c>
      <c r="Z31" s="9">
        <v>0</v>
      </c>
      <c r="AB31" s="9">
        <v>0</v>
      </c>
      <c r="AD31" s="9">
        <v>798450</v>
      </c>
      <c r="AF31" s="9">
        <v>810020</v>
      </c>
      <c r="AH31" s="9">
        <v>487955258878</v>
      </c>
      <c r="AJ31" s="9">
        <v>646643243664</v>
      </c>
      <c r="AL31" s="10">
        <f t="shared" si="0"/>
        <v>0.10704670039397202</v>
      </c>
    </row>
    <row r="32" spans="1:38" ht="21.75" customHeight="1">
      <c r="A32" s="75" t="s">
        <v>165</v>
      </c>
      <c r="B32" s="75"/>
      <c r="D32" s="8" t="s">
        <v>101</v>
      </c>
      <c r="F32" s="8" t="s">
        <v>101</v>
      </c>
      <c r="H32" s="8" t="s">
        <v>166</v>
      </c>
      <c r="J32" s="8" t="s">
        <v>167</v>
      </c>
      <c r="L32" s="10">
        <v>0</v>
      </c>
      <c r="N32" s="10">
        <v>0</v>
      </c>
      <c r="P32" s="9">
        <v>1003700</v>
      </c>
      <c r="R32" s="9">
        <v>677465690324</v>
      </c>
      <c r="T32" s="9">
        <v>853983850367</v>
      </c>
      <c r="V32" s="9">
        <v>0</v>
      </c>
      <c r="X32" s="9">
        <v>0</v>
      </c>
      <c r="Z32" s="9">
        <v>0</v>
      </c>
      <c r="AB32" s="9">
        <v>0</v>
      </c>
      <c r="AD32" s="9">
        <v>1003700</v>
      </c>
      <c r="AF32" s="9">
        <v>879370</v>
      </c>
      <c r="AH32" s="9">
        <v>677465690324</v>
      </c>
      <c r="AJ32" s="9">
        <v>882463693459</v>
      </c>
      <c r="AL32" s="10">
        <f t="shared" si="0"/>
        <v>0.14608492012845969</v>
      </c>
    </row>
    <row r="33" spans="1:38" ht="21.75" customHeight="1">
      <c r="A33" s="75" t="s">
        <v>168</v>
      </c>
      <c r="B33" s="75"/>
      <c r="D33" s="8" t="s">
        <v>101</v>
      </c>
      <c r="F33" s="8" t="s">
        <v>101</v>
      </c>
      <c r="H33" s="8" t="s">
        <v>169</v>
      </c>
      <c r="J33" s="8" t="s">
        <v>170</v>
      </c>
      <c r="L33" s="10">
        <v>0</v>
      </c>
      <c r="N33" s="10">
        <v>0</v>
      </c>
      <c r="P33" s="9">
        <v>30500</v>
      </c>
      <c r="R33" s="9">
        <v>20408189308</v>
      </c>
      <c r="T33" s="9">
        <v>25616271209</v>
      </c>
      <c r="V33" s="9">
        <v>0</v>
      </c>
      <c r="X33" s="9">
        <v>0</v>
      </c>
      <c r="Z33" s="9">
        <v>0</v>
      </c>
      <c r="AB33" s="9">
        <v>0</v>
      </c>
      <c r="AD33" s="9">
        <v>30500</v>
      </c>
      <c r="AF33" s="9">
        <v>863700</v>
      </c>
      <c r="AH33" s="9">
        <v>20408189308</v>
      </c>
      <c r="AJ33" s="9">
        <v>26338075358</v>
      </c>
      <c r="AL33" s="10">
        <f t="shared" si="0"/>
        <v>4.3600611147290727E-3</v>
      </c>
    </row>
    <row r="34" spans="1:38" ht="21.75" customHeight="1">
      <c r="A34" s="75" t="s">
        <v>171</v>
      </c>
      <c r="B34" s="75"/>
      <c r="D34" s="8" t="s">
        <v>101</v>
      </c>
      <c r="F34" s="8" t="s">
        <v>101</v>
      </c>
      <c r="H34" s="8" t="s">
        <v>172</v>
      </c>
      <c r="J34" s="8" t="s">
        <v>173</v>
      </c>
      <c r="L34" s="10">
        <v>23</v>
      </c>
      <c r="N34" s="10">
        <v>23</v>
      </c>
      <c r="P34" s="9">
        <v>3000000</v>
      </c>
      <c r="R34" s="9">
        <v>2844913889040</v>
      </c>
      <c r="T34" s="9">
        <v>2840632042106</v>
      </c>
      <c r="V34" s="9">
        <v>0</v>
      </c>
      <c r="X34" s="9">
        <v>0</v>
      </c>
      <c r="Z34" s="9">
        <v>0</v>
      </c>
      <c r="AB34" s="9">
        <v>0</v>
      </c>
      <c r="AD34" s="9">
        <v>3000000</v>
      </c>
      <c r="AF34" s="9">
        <v>947049</v>
      </c>
      <c r="AH34" s="9">
        <v>2844913889040</v>
      </c>
      <c r="AJ34" s="9">
        <v>2840632042106</v>
      </c>
      <c r="AL34" s="10">
        <f t="shared" si="0"/>
        <v>0.47024428093899634</v>
      </c>
    </row>
    <row r="35" spans="1:38" ht="21.75" customHeight="1">
      <c r="A35" s="75" t="s">
        <v>174</v>
      </c>
      <c r="B35" s="75"/>
      <c r="D35" s="8" t="s">
        <v>101</v>
      </c>
      <c r="F35" s="8" t="s">
        <v>101</v>
      </c>
      <c r="H35" s="8" t="s">
        <v>175</v>
      </c>
      <c r="J35" s="8" t="s">
        <v>176</v>
      </c>
      <c r="L35" s="10">
        <v>23</v>
      </c>
      <c r="N35" s="10">
        <v>23</v>
      </c>
      <c r="P35" s="9">
        <v>8000000</v>
      </c>
      <c r="R35" s="9">
        <v>8000000000000</v>
      </c>
      <c r="T35" s="9">
        <v>7198695000000</v>
      </c>
      <c r="V35" s="9">
        <v>0</v>
      </c>
      <c r="X35" s="9">
        <v>0</v>
      </c>
      <c r="Z35" s="9">
        <v>0</v>
      </c>
      <c r="AB35" s="9">
        <v>0</v>
      </c>
      <c r="AD35" s="9">
        <v>8000000</v>
      </c>
      <c r="AF35" s="9">
        <v>900000</v>
      </c>
      <c r="AH35" s="9">
        <v>8000000000000</v>
      </c>
      <c r="AJ35" s="9">
        <v>7198695000000</v>
      </c>
      <c r="AL35" s="10">
        <f t="shared" si="0"/>
        <v>1.1916873089498965</v>
      </c>
    </row>
    <row r="36" spans="1:38" ht="21.75" customHeight="1">
      <c r="A36" s="75" t="s">
        <v>177</v>
      </c>
      <c r="B36" s="75"/>
      <c r="D36" s="8" t="s">
        <v>101</v>
      </c>
      <c r="F36" s="8" t="s">
        <v>101</v>
      </c>
      <c r="H36" s="8" t="s">
        <v>178</v>
      </c>
      <c r="J36" s="8" t="s">
        <v>179</v>
      </c>
      <c r="L36" s="10">
        <v>23</v>
      </c>
      <c r="N36" s="10">
        <v>23</v>
      </c>
      <c r="P36" s="9">
        <v>1495900</v>
      </c>
      <c r="R36" s="9">
        <v>1496087980675</v>
      </c>
      <c r="T36" s="9">
        <v>1303440558570</v>
      </c>
      <c r="V36" s="9">
        <v>0</v>
      </c>
      <c r="X36" s="9">
        <v>0</v>
      </c>
      <c r="Z36" s="9">
        <v>0</v>
      </c>
      <c r="AB36" s="9">
        <v>0</v>
      </c>
      <c r="AD36" s="9">
        <v>1495900</v>
      </c>
      <c r="AF36" s="9">
        <v>871500</v>
      </c>
      <c r="AH36" s="9">
        <v>1496087980675</v>
      </c>
      <c r="AJ36" s="9">
        <v>1303440558570</v>
      </c>
      <c r="AL36" s="10">
        <f t="shared" si="0"/>
        <v>0.21577432737717506</v>
      </c>
    </row>
    <row r="37" spans="1:38" ht="21.75" customHeight="1">
      <c r="A37" s="75" t="s">
        <v>180</v>
      </c>
      <c r="B37" s="75"/>
      <c r="D37" s="8" t="s">
        <v>101</v>
      </c>
      <c r="F37" s="8" t="s">
        <v>101</v>
      </c>
      <c r="H37" s="8" t="s">
        <v>181</v>
      </c>
      <c r="J37" s="8" t="s">
        <v>182</v>
      </c>
      <c r="L37" s="10">
        <v>21</v>
      </c>
      <c r="N37" s="10">
        <v>21</v>
      </c>
      <c r="P37" s="9">
        <v>9498000</v>
      </c>
      <c r="R37" s="9">
        <v>8360071165247</v>
      </c>
      <c r="T37" s="9">
        <v>8357104920139</v>
      </c>
      <c r="V37" s="9">
        <v>0</v>
      </c>
      <c r="X37" s="9">
        <v>0</v>
      </c>
      <c r="Z37" s="9">
        <v>0</v>
      </c>
      <c r="AB37" s="9">
        <v>0</v>
      </c>
      <c r="AD37" s="9">
        <v>9498000</v>
      </c>
      <c r="AF37" s="9">
        <v>880040</v>
      </c>
      <c r="AH37" s="9">
        <v>8360071165247</v>
      </c>
      <c r="AJ37" s="9">
        <v>8357104920139</v>
      </c>
      <c r="AL37" s="10">
        <f t="shared" si="0"/>
        <v>1.383452955416556</v>
      </c>
    </row>
    <row r="38" spans="1:38" ht="21.75" customHeight="1">
      <c r="A38" s="75" t="s">
        <v>183</v>
      </c>
      <c r="B38" s="75"/>
      <c r="D38" s="8" t="s">
        <v>101</v>
      </c>
      <c r="F38" s="8" t="s">
        <v>101</v>
      </c>
      <c r="H38" s="8" t="s">
        <v>184</v>
      </c>
      <c r="J38" s="8" t="s">
        <v>185</v>
      </c>
      <c r="L38" s="10">
        <v>18.5</v>
      </c>
      <c r="N38" s="10">
        <v>18.5</v>
      </c>
      <c r="P38" s="9">
        <v>9987900</v>
      </c>
      <c r="R38" s="9">
        <v>9987900000000</v>
      </c>
      <c r="T38" s="9">
        <v>8296912663263</v>
      </c>
      <c r="V38" s="9">
        <v>8100</v>
      </c>
      <c r="X38" s="9">
        <v>7441198471</v>
      </c>
      <c r="Z38" s="9">
        <v>0</v>
      </c>
      <c r="AB38" s="9">
        <v>0</v>
      </c>
      <c r="AD38" s="9">
        <v>9996000</v>
      </c>
      <c r="AF38" s="9">
        <v>830847</v>
      </c>
      <c r="AH38" s="9">
        <v>9995341198471</v>
      </c>
      <c r="AJ38" s="9">
        <v>8303641304176</v>
      </c>
      <c r="AL38" s="10">
        <f t="shared" si="0"/>
        <v>1.3746024745122147</v>
      </c>
    </row>
    <row r="39" spans="1:38" ht="21.75" customHeight="1">
      <c r="A39" s="75" t="s">
        <v>186</v>
      </c>
      <c r="B39" s="75"/>
      <c r="D39" s="8" t="s">
        <v>101</v>
      </c>
      <c r="F39" s="8" t="s">
        <v>101</v>
      </c>
      <c r="H39" s="8" t="s">
        <v>187</v>
      </c>
      <c r="J39" s="8" t="s">
        <v>188</v>
      </c>
      <c r="L39" s="10">
        <v>18</v>
      </c>
      <c r="N39" s="10">
        <v>18</v>
      </c>
      <c r="P39" s="9">
        <v>6998703</v>
      </c>
      <c r="R39" s="9">
        <v>6998107546283</v>
      </c>
      <c r="T39" s="9">
        <v>6297691036573</v>
      </c>
      <c r="V39" s="9">
        <v>0</v>
      </c>
      <c r="X39" s="9">
        <v>0</v>
      </c>
      <c r="Z39" s="9">
        <v>0</v>
      </c>
      <c r="AB39" s="9">
        <v>0</v>
      </c>
      <c r="AD39" s="9">
        <v>6998703</v>
      </c>
      <c r="AF39" s="9">
        <v>900000</v>
      </c>
      <c r="AH39" s="9">
        <v>6998107546283</v>
      </c>
      <c r="AJ39" s="9">
        <v>6297691036573</v>
      </c>
      <c r="AL39" s="10">
        <f t="shared" si="0"/>
        <v>1.0425331930261752</v>
      </c>
    </row>
    <row r="40" spans="1:38" ht="21.75" customHeight="1">
      <c r="A40" s="75" t="s">
        <v>189</v>
      </c>
      <c r="B40" s="75"/>
      <c r="D40" s="8" t="s">
        <v>101</v>
      </c>
      <c r="F40" s="8" t="s">
        <v>101</v>
      </c>
      <c r="H40" s="8" t="s">
        <v>190</v>
      </c>
      <c r="J40" s="8" t="s">
        <v>191</v>
      </c>
      <c r="L40" s="10">
        <v>18</v>
      </c>
      <c r="N40" s="10">
        <v>18</v>
      </c>
      <c r="P40" s="9">
        <v>813807</v>
      </c>
      <c r="R40" s="9">
        <v>813892457340</v>
      </c>
      <c r="T40" s="9">
        <v>813659497481</v>
      </c>
      <c r="V40" s="9">
        <v>0</v>
      </c>
      <c r="X40" s="9">
        <v>0</v>
      </c>
      <c r="Z40" s="9">
        <v>0</v>
      </c>
      <c r="AB40" s="9">
        <v>0</v>
      </c>
      <c r="AD40" s="9">
        <v>813807</v>
      </c>
      <c r="AF40" s="9">
        <v>1000000</v>
      </c>
      <c r="AH40" s="9">
        <v>813892457340</v>
      </c>
      <c r="AJ40" s="9">
        <v>813659497481</v>
      </c>
      <c r="AL40" s="10">
        <f t="shared" si="0"/>
        <v>0.13469492692142923</v>
      </c>
    </row>
    <row r="41" spans="1:38" ht="21.75" customHeight="1">
      <c r="A41" s="75" t="s">
        <v>192</v>
      </c>
      <c r="B41" s="75"/>
      <c r="D41" s="8" t="s">
        <v>101</v>
      </c>
      <c r="F41" s="8" t="s">
        <v>101</v>
      </c>
      <c r="H41" s="8" t="s">
        <v>193</v>
      </c>
      <c r="J41" s="8" t="s">
        <v>194</v>
      </c>
      <c r="L41" s="10">
        <v>18</v>
      </c>
      <c r="N41" s="10">
        <v>18</v>
      </c>
      <c r="P41" s="9">
        <v>5999969</v>
      </c>
      <c r="R41" s="9">
        <v>6000906773262</v>
      </c>
      <c r="T41" s="9">
        <v>5398993355056</v>
      </c>
      <c r="V41" s="9">
        <v>0</v>
      </c>
      <c r="X41" s="9">
        <v>0</v>
      </c>
      <c r="Z41" s="9">
        <v>0</v>
      </c>
      <c r="AB41" s="9">
        <v>0</v>
      </c>
      <c r="AD41" s="9">
        <v>5999969</v>
      </c>
      <c r="AF41" s="9">
        <v>1000000</v>
      </c>
      <c r="AH41" s="9">
        <v>6000906773262</v>
      </c>
      <c r="AJ41" s="9">
        <v>5998881505618</v>
      </c>
      <c r="AL41" s="10">
        <f t="shared" si="0"/>
        <v>0.99306762658220948</v>
      </c>
    </row>
    <row r="42" spans="1:38" ht="21.75" customHeight="1">
      <c r="A42" s="75" t="s">
        <v>195</v>
      </c>
      <c r="B42" s="75"/>
      <c r="D42" s="8" t="s">
        <v>101</v>
      </c>
      <c r="F42" s="8" t="s">
        <v>101</v>
      </c>
      <c r="H42" s="8" t="s">
        <v>196</v>
      </c>
      <c r="J42" s="8" t="s">
        <v>197</v>
      </c>
      <c r="L42" s="10">
        <v>23</v>
      </c>
      <c r="N42" s="10">
        <v>23</v>
      </c>
      <c r="P42" s="9">
        <v>10000000</v>
      </c>
      <c r="R42" s="9">
        <v>10000000000000</v>
      </c>
      <c r="T42" s="9">
        <v>8998368750000</v>
      </c>
      <c r="V42" s="9">
        <v>0</v>
      </c>
      <c r="X42" s="9">
        <v>0</v>
      </c>
      <c r="Z42" s="9">
        <v>0</v>
      </c>
      <c r="AB42" s="9">
        <v>0</v>
      </c>
      <c r="AD42" s="9">
        <v>10000000</v>
      </c>
      <c r="AF42" s="9">
        <v>900000</v>
      </c>
      <c r="AH42" s="9">
        <v>10000000000000</v>
      </c>
      <c r="AJ42" s="9">
        <v>8998368750000</v>
      </c>
      <c r="AL42" s="10">
        <f t="shared" si="0"/>
        <v>1.4896091361873707</v>
      </c>
    </row>
    <row r="43" spans="1:38" ht="21.75" customHeight="1">
      <c r="A43" s="75" t="s">
        <v>198</v>
      </c>
      <c r="B43" s="75"/>
      <c r="D43" s="8" t="s">
        <v>101</v>
      </c>
      <c r="F43" s="8" t="s">
        <v>101</v>
      </c>
      <c r="H43" s="8" t="s">
        <v>199</v>
      </c>
      <c r="J43" s="8" t="s">
        <v>200</v>
      </c>
      <c r="L43" s="10">
        <v>18</v>
      </c>
      <c r="N43" s="10">
        <v>18</v>
      </c>
      <c r="P43" s="9">
        <v>5000000</v>
      </c>
      <c r="R43" s="9">
        <v>4951528671522</v>
      </c>
      <c r="T43" s="9">
        <v>4582619249687</v>
      </c>
      <c r="V43" s="9">
        <v>0</v>
      </c>
      <c r="X43" s="9">
        <v>0</v>
      </c>
      <c r="Z43" s="9">
        <v>0</v>
      </c>
      <c r="AB43" s="9">
        <v>0</v>
      </c>
      <c r="AD43" s="9">
        <v>5000000</v>
      </c>
      <c r="AF43" s="9">
        <v>916690</v>
      </c>
      <c r="AH43" s="9">
        <v>4951528671522</v>
      </c>
      <c r="AJ43" s="9">
        <v>4582619249687</v>
      </c>
      <c r="AL43" s="10">
        <f t="shared" si="0"/>
        <v>0.75861655502858438</v>
      </c>
    </row>
    <row r="44" spans="1:38" ht="21.75" customHeight="1">
      <c r="A44" s="75" t="s">
        <v>201</v>
      </c>
      <c r="B44" s="75"/>
      <c r="D44" s="8" t="s">
        <v>101</v>
      </c>
      <c r="F44" s="8" t="s">
        <v>101</v>
      </c>
      <c r="H44" s="8" t="s">
        <v>202</v>
      </c>
      <c r="J44" s="8" t="s">
        <v>203</v>
      </c>
      <c r="L44" s="10">
        <v>23</v>
      </c>
      <c r="N44" s="10">
        <v>23</v>
      </c>
      <c r="P44" s="9">
        <v>4500000</v>
      </c>
      <c r="R44" s="9">
        <v>4500000000000</v>
      </c>
      <c r="T44" s="9">
        <v>4499184375000</v>
      </c>
      <c r="V44" s="9">
        <v>0</v>
      </c>
      <c r="X44" s="9">
        <v>0</v>
      </c>
      <c r="Z44" s="9">
        <v>0</v>
      </c>
      <c r="AB44" s="9">
        <v>0</v>
      </c>
      <c r="AD44" s="9">
        <v>4500000</v>
      </c>
      <c r="AF44" s="9">
        <v>1000000</v>
      </c>
      <c r="AH44" s="9">
        <v>4500000000000</v>
      </c>
      <c r="AJ44" s="9">
        <v>4499184375000</v>
      </c>
      <c r="AL44" s="10">
        <f t="shared" si="0"/>
        <v>0.74480456809368534</v>
      </c>
    </row>
    <row r="45" spans="1:38" ht="21.75" customHeight="1">
      <c r="A45" s="75" t="s">
        <v>204</v>
      </c>
      <c r="B45" s="75"/>
      <c r="D45" s="8" t="s">
        <v>101</v>
      </c>
      <c r="F45" s="8" t="s">
        <v>101</v>
      </c>
      <c r="H45" s="8" t="s">
        <v>181</v>
      </c>
      <c r="J45" s="8" t="s">
        <v>182</v>
      </c>
      <c r="L45" s="10">
        <v>18</v>
      </c>
      <c r="N45" s="10">
        <v>18</v>
      </c>
      <c r="P45" s="9">
        <v>3000000</v>
      </c>
      <c r="R45" s="9">
        <v>3000019468750</v>
      </c>
      <c r="T45" s="9">
        <v>2763096098043</v>
      </c>
      <c r="V45" s="9">
        <v>0</v>
      </c>
      <c r="X45" s="9">
        <v>0</v>
      </c>
      <c r="Z45" s="9">
        <v>0</v>
      </c>
      <c r="AB45" s="9">
        <v>0</v>
      </c>
      <c r="AD45" s="9">
        <v>3000000</v>
      </c>
      <c r="AF45" s="9">
        <v>921199</v>
      </c>
      <c r="AH45" s="9">
        <v>3000019468750</v>
      </c>
      <c r="AJ45" s="9">
        <v>2763096098043</v>
      </c>
      <c r="AL45" s="10">
        <f t="shared" si="0"/>
        <v>0.45740881554876572</v>
      </c>
    </row>
    <row r="46" spans="1:38" ht="21.75" customHeight="1">
      <c r="A46" s="75" t="s">
        <v>205</v>
      </c>
      <c r="B46" s="75"/>
      <c r="D46" s="8" t="s">
        <v>101</v>
      </c>
      <c r="F46" s="8" t="s">
        <v>101</v>
      </c>
      <c r="H46" s="8" t="s">
        <v>206</v>
      </c>
      <c r="J46" s="8" t="s">
        <v>207</v>
      </c>
      <c r="L46" s="10">
        <v>18</v>
      </c>
      <c r="N46" s="10">
        <v>18</v>
      </c>
      <c r="P46" s="9">
        <v>3954984</v>
      </c>
      <c r="R46" s="9">
        <v>3954984000000</v>
      </c>
      <c r="T46" s="9">
        <v>3350889487602</v>
      </c>
      <c r="V46" s="9">
        <v>0</v>
      </c>
      <c r="X46" s="9">
        <v>0</v>
      </c>
      <c r="Z46" s="9">
        <v>0</v>
      </c>
      <c r="AB46" s="9">
        <v>0</v>
      </c>
      <c r="AD46" s="9">
        <v>3954984</v>
      </c>
      <c r="AF46" s="9">
        <v>830439</v>
      </c>
      <c r="AH46" s="9">
        <v>3954984000000</v>
      </c>
      <c r="AJ46" s="9">
        <v>3283777665377</v>
      </c>
      <c r="AL46" s="10">
        <f t="shared" si="0"/>
        <v>0.54360355164969365</v>
      </c>
    </row>
    <row r="47" spans="1:38" ht="21.75" customHeight="1">
      <c r="A47" s="75" t="s">
        <v>208</v>
      </c>
      <c r="B47" s="75"/>
      <c r="D47" s="8" t="s">
        <v>101</v>
      </c>
      <c r="F47" s="8" t="s">
        <v>101</v>
      </c>
      <c r="H47" s="8" t="s">
        <v>209</v>
      </c>
      <c r="J47" s="8" t="s">
        <v>210</v>
      </c>
      <c r="L47" s="10">
        <v>18</v>
      </c>
      <c r="N47" s="10">
        <v>18</v>
      </c>
      <c r="P47" s="9">
        <v>2985000</v>
      </c>
      <c r="R47" s="9">
        <v>2431450772379</v>
      </c>
      <c r="T47" s="9">
        <v>2276285653432</v>
      </c>
      <c r="V47" s="9">
        <v>0</v>
      </c>
      <c r="X47" s="9">
        <v>0</v>
      </c>
      <c r="Z47" s="9">
        <v>0</v>
      </c>
      <c r="AB47" s="9">
        <v>0</v>
      </c>
      <c r="AD47" s="9">
        <v>2985000</v>
      </c>
      <c r="AF47" s="9">
        <v>736315</v>
      </c>
      <c r="AH47" s="9">
        <v>2431450772379</v>
      </c>
      <c r="AJ47" s="9">
        <v>2197501905575</v>
      </c>
      <c r="AL47" s="10">
        <f t="shared" si="0"/>
        <v>0.36377914778538906</v>
      </c>
    </row>
    <row r="48" spans="1:38" ht="21.75" customHeight="1">
      <c r="A48" s="75" t="s">
        <v>211</v>
      </c>
      <c r="B48" s="75"/>
      <c r="D48" s="8" t="s">
        <v>101</v>
      </c>
      <c r="F48" s="8" t="s">
        <v>101</v>
      </c>
      <c r="H48" s="8" t="s">
        <v>212</v>
      </c>
      <c r="J48" s="8" t="s">
        <v>213</v>
      </c>
      <c r="L48" s="10">
        <v>18</v>
      </c>
      <c r="N48" s="10">
        <v>18</v>
      </c>
      <c r="P48" s="9">
        <v>3211273</v>
      </c>
      <c r="R48" s="9">
        <v>3211353866917</v>
      </c>
      <c r="T48" s="9">
        <v>3210690956768</v>
      </c>
      <c r="V48" s="9">
        <v>0</v>
      </c>
      <c r="X48" s="9">
        <v>0</v>
      </c>
      <c r="Z48" s="9">
        <v>0</v>
      </c>
      <c r="AB48" s="9">
        <v>0</v>
      </c>
      <c r="AD48" s="9">
        <v>3211273</v>
      </c>
      <c r="AF48" s="9">
        <v>1000000</v>
      </c>
      <c r="AH48" s="9">
        <v>3211353866917</v>
      </c>
      <c r="AJ48" s="9">
        <v>3210690956768</v>
      </c>
      <c r="AL48" s="10">
        <f t="shared" si="0"/>
        <v>0.53150462217674543</v>
      </c>
    </row>
    <row r="49" spans="1:38" ht="21.75" customHeight="1">
      <c r="A49" s="75" t="s">
        <v>214</v>
      </c>
      <c r="B49" s="75"/>
      <c r="D49" s="8" t="s">
        <v>101</v>
      </c>
      <c r="F49" s="8" t="s">
        <v>101</v>
      </c>
      <c r="H49" s="8" t="s">
        <v>215</v>
      </c>
      <c r="J49" s="8" t="s">
        <v>216</v>
      </c>
      <c r="L49" s="10">
        <v>23</v>
      </c>
      <c r="N49" s="10">
        <v>23</v>
      </c>
      <c r="P49" s="9">
        <v>5000000</v>
      </c>
      <c r="R49" s="9">
        <v>5000000000000</v>
      </c>
      <c r="T49" s="9">
        <v>4999093750000</v>
      </c>
      <c r="V49" s="9">
        <v>0</v>
      </c>
      <c r="X49" s="9">
        <v>0</v>
      </c>
      <c r="Z49" s="9">
        <v>0</v>
      </c>
      <c r="AB49" s="9">
        <v>0</v>
      </c>
      <c r="AD49" s="9">
        <v>5000000</v>
      </c>
      <c r="AF49" s="9">
        <v>1000000</v>
      </c>
      <c r="AH49" s="9">
        <v>5000000000000</v>
      </c>
      <c r="AJ49" s="9">
        <v>4999093750000</v>
      </c>
      <c r="AL49" s="10">
        <f t="shared" si="0"/>
        <v>0.82756063121520596</v>
      </c>
    </row>
    <row r="50" spans="1:38" ht="21.75" customHeight="1">
      <c r="A50" s="75" t="s">
        <v>217</v>
      </c>
      <c r="B50" s="75"/>
      <c r="D50" s="8" t="s">
        <v>101</v>
      </c>
      <c r="F50" s="8" t="s">
        <v>101</v>
      </c>
      <c r="H50" s="8" t="s">
        <v>218</v>
      </c>
      <c r="J50" s="8" t="s">
        <v>219</v>
      </c>
      <c r="L50" s="10">
        <v>23</v>
      </c>
      <c r="N50" s="10">
        <v>23</v>
      </c>
      <c r="P50" s="9">
        <v>1200000</v>
      </c>
      <c r="R50" s="9">
        <v>1200000000000</v>
      </c>
      <c r="T50" s="9">
        <v>1199782500000</v>
      </c>
      <c r="V50" s="9">
        <v>0</v>
      </c>
      <c r="X50" s="9">
        <v>0</v>
      </c>
      <c r="Z50" s="9">
        <v>0</v>
      </c>
      <c r="AB50" s="9">
        <v>0</v>
      </c>
      <c r="AD50" s="9">
        <v>1200000</v>
      </c>
      <c r="AF50" s="9">
        <v>1000000</v>
      </c>
      <c r="AH50" s="9">
        <v>1200000000000</v>
      </c>
      <c r="AJ50" s="9">
        <v>1199782500000</v>
      </c>
      <c r="AL50" s="10">
        <f t="shared" si="0"/>
        <v>0.19861455149164944</v>
      </c>
    </row>
    <row r="51" spans="1:38" ht="21.75" customHeight="1">
      <c r="A51" s="75" t="s">
        <v>220</v>
      </c>
      <c r="B51" s="75"/>
      <c r="D51" s="8" t="s">
        <v>101</v>
      </c>
      <c r="F51" s="8" t="s">
        <v>101</v>
      </c>
      <c r="H51" s="8" t="s">
        <v>221</v>
      </c>
      <c r="J51" s="8" t="s">
        <v>222</v>
      </c>
      <c r="L51" s="10">
        <v>23</v>
      </c>
      <c r="N51" s="10">
        <v>23</v>
      </c>
      <c r="P51" s="9">
        <v>4000000</v>
      </c>
      <c r="R51" s="9">
        <v>4000060000000</v>
      </c>
      <c r="T51" s="9">
        <v>3599347500000</v>
      </c>
      <c r="V51" s="9">
        <v>0</v>
      </c>
      <c r="X51" s="9">
        <v>0</v>
      </c>
      <c r="Z51" s="9">
        <v>0</v>
      </c>
      <c r="AB51" s="9">
        <v>0</v>
      </c>
      <c r="AD51" s="9">
        <v>4000000</v>
      </c>
      <c r="AF51" s="9">
        <v>900000</v>
      </c>
      <c r="AH51" s="9">
        <v>4000060000000</v>
      </c>
      <c r="AJ51" s="9">
        <v>3599347500000</v>
      </c>
      <c r="AL51" s="10">
        <f t="shared" si="0"/>
        <v>0.59584365447494825</v>
      </c>
    </row>
    <row r="52" spans="1:38" ht="21.75" customHeight="1">
      <c r="A52" s="75" t="s">
        <v>223</v>
      </c>
      <c r="B52" s="75"/>
      <c r="D52" s="8" t="s">
        <v>101</v>
      </c>
      <c r="F52" s="8" t="s">
        <v>101</v>
      </c>
      <c r="H52" s="8" t="s">
        <v>224</v>
      </c>
      <c r="J52" s="8" t="s">
        <v>225</v>
      </c>
      <c r="L52" s="10">
        <v>23</v>
      </c>
      <c r="N52" s="10">
        <v>23</v>
      </c>
      <c r="P52" s="9">
        <v>500000</v>
      </c>
      <c r="R52" s="9">
        <v>500073874976</v>
      </c>
      <c r="T52" s="9">
        <v>499909375000</v>
      </c>
      <c r="V52" s="9">
        <v>0</v>
      </c>
      <c r="X52" s="9">
        <v>0</v>
      </c>
      <c r="Z52" s="9">
        <v>0</v>
      </c>
      <c r="AB52" s="9">
        <v>0</v>
      </c>
      <c r="AD52" s="9">
        <v>500000</v>
      </c>
      <c r="AF52" s="9">
        <v>1000000</v>
      </c>
      <c r="AH52" s="9">
        <v>500073874976</v>
      </c>
      <c r="AJ52" s="9">
        <v>499909375000</v>
      </c>
      <c r="AL52" s="10">
        <f t="shared" si="0"/>
        <v>8.275606312152059E-2</v>
      </c>
    </row>
    <row r="53" spans="1:38" ht="21.75" customHeight="1">
      <c r="A53" s="75" t="s">
        <v>226</v>
      </c>
      <c r="B53" s="75"/>
      <c r="D53" s="8" t="s">
        <v>101</v>
      </c>
      <c r="F53" s="8" t="s">
        <v>101</v>
      </c>
      <c r="H53" s="8" t="s">
        <v>227</v>
      </c>
      <c r="J53" s="8" t="s">
        <v>228</v>
      </c>
      <c r="L53" s="10">
        <v>18</v>
      </c>
      <c r="N53" s="10">
        <v>18</v>
      </c>
      <c r="P53" s="9">
        <v>5595000</v>
      </c>
      <c r="R53" s="9">
        <v>5415990382430</v>
      </c>
      <c r="T53" s="9">
        <v>4252548085931</v>
      </c>
      <c r="V53" s="9">
        <v>0</v>
      </c>
      <c r="X53" s="9">
        <v>0</v>
      </c>
      <c r="Z53" s="9">
        <v>0</v>
      </c>
      <c r="AB53" s="9">
        <v>0</v>
      </c>
      <c r="AD53" s="9">
        <v>5595000</v>
      </c>
      <c r="AF53" s="9">
        <v>748005</v>
      </c>
      <c r="AH53" s="9">
        <v>5415990382430</v>
      </c>
      <c r="AJ53" s="9">
        <v>4184329427804</v>
      </c>
      <c r="AL53" s="10">
        <f t="shared" si="0"/>
        <v>0.69268280925634562</v>
      </c>
    </row>
    <row r="54" spans="1:38" ht="21.75" customHeight="1">
      <c r="A54" s="75" t="s">
        <v>229</v>
      </c>
      <c r="B54" s="75"/>
      <c r="D54" s="8" t="s">
        <v>101</v>
      </c>
      <c r="F54" s="8" t="s">
        <v>101</v>
      </c>
      <c r="H54" s="8" t="s">
        <v>230</v>
      </c>
      <c r="J54" s="8" t="s">
        <v>231</v>
      </c>
      <c r="L54" s="10">
        <v>18</v>
      </c>
      <c r="N54" s="10">
        <v>18</v>
      </c>
      <c r="P54" s="9">
        <v>4995000</v>
      </c>
      <c r="R54" s="9">
        <v>4995078968750</v>
      </c>
      <c r="T54" s="9">
        <v>4994094656250</v>
      </c>
      <c r="V54" s="9">
        <v>0</v>
      </c>
      <c r="X54" s="9">
        <v>0</v>
      </c>
      <c r="Z54" s="9">
        <v>0</v>
      </c>
      <c r="AB54" s="9">
        <v>0</v>
      </c>
      <c r="AD54" s="9">
        <v>4995000</v>
      </c>
      <c r="AF54" s="9">
        <v>1000000</v>
      </c>
      <c r="AH54" s="9">
        <v>4995078968750</v>
      </c>
      <c r="AJ54" s="9">
        <v>4994094656250</v>
      </c>
      <c r="AL54" s="10">
        <f t="shared" si="0"/>
        <v>0.8267330705839907</v>
      </c>
    </row>
    <row r="55" spans="1:38" ht="21.75" customHeight="1">
      <c r="A55" s="75" t="s">
        <v>232</v>
      </c>
      <c r="B55" s="75"/>
      <c r="D55" s="8" t="s">
        <v>101</v>
      </c>
      <c r="F55" s="8" t="s">
        <v>101</v>
      </c>
      <c r="H55" s="8" t="s">
        <v>233</v>
      </c>
      <c r="J55" s="8" t="s">
        <v>234</v>
      </c>
      <c r="L55" s="10">
        <v>23</v>
      </c>
      <c r="N55" s="10">
        <v>23</v>
      </c>
      <c r="P55" s="9">
        <v>430000</v>
      </c>
      <c r="R55" s="9">
        <v>430020000000</v>
      </c>
      <c r="T55" s="9">
        <v>430300393915</v>
      </c>
      <c r="V55" s="9">
        <v>0</v>
      </c>
      <c r="X55" s="9">
        <v>0</v>
      </c>
      <c r="Z55" s="9">
        <v>0</v>
      </c>
      <c r="AB55" s="9">
        <v>0</v>
      </c>
      <c r="AD55" s="9">
        <v>430000</v>
      </c>
      <c r="AF55" s="9">
        <v>1000880</v>
      </c>
      <c r="AH55" s="9">
        <v>430020000000</v>
      </c>
      <c r="AJ55" s="9">
        <v>430300393915</v>
      </c>
      <c r="AL55" s="10">
        <f t="shared" si="0"/>
        <v>7.1232844073078075E-2</v>
      </c>
    </row>
    <row r="56" spans="1:38" ht="21.75" customHeight="1">
      <c r="A56" s="75" t="s">
        <v>235</v>
      </c>
      <c r="B56" s="75"/>
      <c r="D56" s="8" t="s">
        <v>101</v>
      </c>
      <c r="F56" s="8" t="s">
        <v>101</v>
      </c>
      <c r="H56" s="8" t="s">
        <v>236</v>
      </c>
      <c r="J56" s="8" t="s">
        <v>237</v>
      </c>
      <c r="L56" s="10">
        <v>23</v>
      </c>
      <c r="N56" s="10">
        <v>23</v>
      </c>
      <c r="P56" s="9">
        <v>1999977</v>
      </c>
      <c r="R56" s="9">
        <v>2000172870722</v>
      </c>
      <c r="T56" s="9">
        <v>1999614504168</v>
      </c>
      <c r="V56" s="9">
        <v>0</v>
      </c>
      <c r="X56" s="9">
        <v>0</v>
      </c>
      <c r="Z56" s="9">
        <v>0</v>
      </c>
      <c r="AB56" s="9">
        <v>0</v>
      </c>
      <c r="AD56" s="9">
        <v>1999977</v>
      </c>
      <c r="AF56" s="9">
        <v>1000000</v>
      </c>
      <c r="AH56" s="9">
        <v>2000172870722</v>
      </c>
      <c r="AJ56" s="9">
        <v>1999614504168</v>
      </c>
      <c r="AL56" s="10">
        <f t="shared" si="0"/>
        <v>0.33102044570705463</v>
      </c>
    </row>
    <row r="57" spans="1:38" ht="21.75" customHeight="1">
      <c r="A57" s="75" t="s">
        <v>238</v>
      </c>
      <c r="B57" s="75"/>
      <c r="D57" s="8" t="s">
        <v>101</v>
      </c>
      <c r="F57" s="8" t="s">
        <v>101</v>
      </c>
      <c r="H57" s="8" t="s">
        <v>239</v>
      </c>
      <c r="J57" s="8" t="s">
        <v>240</v>
      </c>
      <c r="L57" s="10">
        <v>23</v>
      </c>
      <c r="N57" s="10">
        <v>23</v>
      </c>
      <c r="P57" s="9">
        <v>1000000</v>
      </c>
      <c r="R57" s="9">
        <v>1000167249955</v>
      </c>
      <c r="T57" s="9">
        <v>999818750000</v>
      </c>
      <c r="V57" s="9">
        <v>0</v>
      </c>
      <c r="X57" s="9">
        <v>0</v>
      </c>
      <c r="Z57" s="9">
        <v>0</v>
      </c>
      <c r="AB57" s="9">
        <v>0</v>
      </c>
      <c r="AD57" s="9">
        <v>1000000</v>
      </c>
      <c r="AF57" s="9">
        <v>1000000</v>
      </c>
      <c r="AH57" s="9">
        <v>1000167249955</v>
      </c>
      <c r="AJ57" s="9">
        <v>999818750000</v>
      </c>
      <c r="AL57" s="10">
        <f t="shared" si="0"/>
        <v>0.16551212624304118</v>
      </c>
    </row>
    <row r="58" spans="1:38" ht="21.75" customHeight="1">
      <c r="A58" s="75" t="s">
        <v>241</v>
      </c>
      <c r="B58" s="75"/>
      <c r="D58" s="8" t="s">
        <v>101</v>
      </c>
      <c r="F58" s="8" t="s">
        <v>101</v>
      </c>
      <c r="H58" s="8" t="s">
        <v>242</v>
      </c>
      <c r="J58" s="8" t="s">
        <v>243</v>
      </c>
      <c r="L58" s="10">
        <v>23</v>
      </c>
      <c r="N58" s="10">
        <v>23</v>
      </c>
      <c r="P58" s="9">
        <v>3000000</v>
      </c>
      <c r="R58" s="9">
        <v>3000000000000</v>
      </c>
      <c r="T58" s="9">
        <v>2999456250000</v>
      </c>
      <c r="V58" s="9">
        <v>0</v>
      </c>
      <c r="X58" s="9">
        <v>0</v>
      </c>
      <c r="Z58" s="9">
        <v>0</v>
      </c>
      <c r="AB58" s="9">
        <v>0</v>
      </c>
      <c r="AD58" s="9">
        <v>3000000</v>
      </c>
      <c r="AF58" s="9">
        <v>1000000</v>
      </c>
      <c r="AH58" s="9">
        <v>3000000000000</v>
      </c>
      <c r="AJ58" s="9">
        <v>2999456250000</v>
      </c>
      <c r="AL58" s="10">
        <f t="shared" si="0"/>
        <v>0.49653637872912354</v>
      </c>
    </row>
    <row r="59" spans="1:38" ht="21.75" customHeight="1">
      <c r="A59" s="75" t="s">
        <v>244</v>
      </c>
      <c r="B59" s="75"/>
      <c r="D59" s="8" t="s">
        <v>101</v>
      </c>
      <c r="F59" s="8" t="s">
        <v>101</v>
      </c>
      <c r="H59" s="8" t="s">
        <v>245</v>
      </c>
      <c r="J59" s="8" t="s">
        <v>246</v>
      </c>
      <c r="L59" s="10">
        <v>18</v>
      </c>
      <c r="N59" s="10">
        <v>18</v>
      </c>
      <c r="P59" s="9">
        <v>5980000</v>
      </c>
      <c r="R59" s="9">
        <v>5980020000000</v>
      </c>
      <c r="T59" s="9">
        <v>4563108786600</v>
      </c>
      <c r="V59" s="9">
        <v>0</v>
      </c>
      <c r="X59" s="9">
        <v>0</v>
      </c>
      <c r="Z59" s="9">
        <v>0</v>
      </c>
      <c r="AB59" s="9">
        <v>0</v>
      </c>
      <c r="AD59" s="9">
        <v>5980000</v>
      </c>
      <c r="AF59" s="9">
        <v>763200</v>
      </c>
      <c r="AH59" s="9">
        <v>5980020000000</v>
      </c>
      <c r="AJ59" s="9">
        <v>4563108786600</v>
      </c>
      <c r="AL59" s="10">
        <f t="shared" si="0"/>
        <v>0.75538675139716049</v>
      </c>
    </row>
    <row r="60" spans="1:38" ht="21.75" customHeight="1">
      <c r="A60" s="75" t="s">
        <v>247</v>
      </c>
      <c r="B60" s="75"/>
      <c r="D60" s="8" t="s">
        <v>101</v>
      </c>
      <c r="F60" s="8" t="s">
        <v>101</v>
      </c>
      <c r="H60" s="8" t="s">
        <v>248</v>
      </c>
      <c r="J60" s="8" t="s">
        <v>249</v>
      </c>
      <c r="L60" s="10">
        <v>18</v>
      </c>
      <c r="N60" s="10">
        <v>18</v>
      </c>
      <c r="P60" s="9">
        <v>3015000</v>
      </c>
      <c r="R60" s="9">
        <v>2942859623213</v>
      </c>
      <c r="T60" s="9">
        <v>2990539871386</v>
      </c>
      <c r="V60" s="9">
        <v>0</v>
      </c>
      <c r="X60" s="9">
        <v>0</v>
      </c>
      <c r="Z60" s="9">
        <v>0</v>
      </c>
      <c r="AB60" s="9">
        <v>0</v>
      </c>
      <c r="AD60" s="9">
        <v>3015000</v>
      </c>
      <c r="AF60" s="9">
        <v>994302</v>
      </c>
      <c r="AH60" s="9">
        <v>2942859623213</v>
      </c>
      <c r="AJ60" s="9">
        <v>2997277175028</v>
      </c>
      <c r="AL60" s="10">
        <f t="shared" si="0"/>
        <v>0.49617565001518543</v>
      </c>
    </row>
    <row r="61" spans="1:38" ht="21.75" customHeight="1">
      <c r="A61" s="75" t="s">
        <v>250</v>
      </c>
      <c r="B61" s="75"/>
      <c r="D61" s="8" t="s">
        <v>101</v>
      </c>
      <c r="F61" s="8" t="s">
        <v>101</v>
      </c>
      <c r="H61" s="8" t="s">
        <v>251</v>
      </c>
      <c r="J61" s="8" t="s">
        <v>252</v>
      </c>
      <c r="L61" s="10">
        <v>18</v>
      </c>
      <c r="N61" s="10">
        <v>18</v>
      </c>
      <c r="P61" s="9">
        <v>10500000</v>
      </c>
      <c r="R61" s="9">
        <v>9985212971718</v>
      </c>
      <c r="T61" s="9">
        <v>10028517001781</v>
      </c>
      <c r="V61" s="9">
        <v>0</v>
      </c>
      <c r="X61" s="9">
        <v>0</v>
      </c>
      <c r="Z61" s="9">
        <v>0</v>
      </c>
      <c r="AB61" s="9">
        <v>0</v>
      </c>
      <c r="AD61" s="9">
        <v>10500000</v>
      </c>
      <c r="AF61" s="9">
        <v>951380</v>
      </c>
      <c r="AH61" s="9">
        <v>9985212971718</v>
      </c>
      <c r="AJ61" s="9">
        <v>9987679404937</v>
      </c>
      <c r="AL61" s="10">
        <f t="shared" si="0"/>
        <v>1.653381729983515</v>
      </c>
    </row>
    <row r="62" spans="1:38" ht="21.75" customHeight="1">
      <c r="A62" s="75" t="s">
        <v>253</v>
      </c>
      <c r="B62" s="75"/>
      <c r="D62" s="8" t="s">
        <v>101</v>
      </c>
      <c r="F62" s="8" t="s">
        <v>101</v>
      </c>
      <c r="H62" s="8" t="s">
        <v>254</v>
      </c>
      <c r="J62" s="8" t="s">
        <v>255</v>
      </c>
      <c r="L62" s="10">
        <v>20.5</v>
      </c>
      <c r="N62" s="10">
        <v>20.5</v>
      </c>
      <c r="P62" s="9">
        <v>5935000</v>
      </c>
      <c r="R62" s="9">
        <v>5554052300595</v>
      </c>
      <c r="T62" s="9">
        <v>5823493950375</v>
      </c>
      <c r="V62" s="9">
        <v>0</v>
      </c>
      <c r="X62" s="9">
        <v>0</v>
      </c>
      <c r="Z62" s="9">
        <v>0</v>
      </c>
      <c r="AB62" s="9">
        <v>0</v>
      </c>
      <c r="AD62" s="9">
        <v>5935000</v>
      </c>
      <c r="AF62" s="9">
        <v>986991</v>
      </c>
      <c r="AH62" s="9">
        <v>5554052300595</v>
      </c>
      <c r="AJ62" s="9">
        <v>5856729860275</v>
      </c>
      <c r="AL62" s="10">
        <f t="shared" si="0"/>
        <v>0.96953554032190803</v>
      </c>
    </row>
    <row r="63" spans="1:38" ht="21.75" customHeight="1">
      <c r="A63" s="75" t="s">
        <v>256</v>
      </c>
      <c r="B63" s="75"/>
      <c r="D63" s="8" t="s">
        <v>101</v>
      </c>
      <c r="F63" s="8" t="s">
        <v>101</v>
      </c>
      <c r="H63" s="8" t="s">
        <v>254</v>
      </c>
      <c r="J63" s="8" t="s">
        <v>257</v>
      </c>
      <c r="L63" s="10">
        <v>20.5</v>
      </c>
      <c r="N63" s="10">
        <v>20.5</v>
      </c>
      <c r="P63" s="9">
        <v>1795000</v>
      </c>
      <c r="R63" s="9">
        <v>1578862180187</v>
      </c>
      <c r="T63" s="9">
        <v>1635217813042</v>
      </c>
      <c r="V63" s="9">
        <v>0</v>
      </c>
      <c r="X63" s="9">
        <v>0</v>
      </c>
      <c r="Z63" s="9">
        <v>0</v>
      </c>
      <c r="AB63" s="9">
        <v>0</v>
      </c>
      <c r="AD63" s="9">
        <v>1795000</v>
      </c>
      <c r="AF63" s="9">
        <v>918000</v>
      </c>
      <c r="AH63" s="9">
        <v>1578862180187</v>
      </c>
      <c r="AJ63" s="9">
        <v>1647511334437</v>
      </c>
      <c r="AL63" s="10">
        <f t="shared" si="0"/>
        <v>0.27273253674446296</v>
      </c>
    </row>
    <row r="64" spans="1:38" ht="21.75" customHeight="1">
      <c r="A64" s="75" t="s">
        <v>258</v>
      </c>
      <c r="B64" s="75"/>
      <c r="D64" s="8" t="s">
        <v>101</v>
      </c>
      <c r="F64" s="8" t="s">
        <v>101</v>
      </c>
      <c r="H64" s="8" t="s">
        <v>254</v>
      </c>
      <c r="J64" s="8" t="s">
        <v>259</v>
      </c>
      <c r="L64" s="10">
        <v>20.5</v>
      </c>
      <c r="N64" s="10">
        <v>20.5</v>
      </c>
      <c r="P64" s="9">
        <v>5000</v>
      </c>
      <c r="R64" s="9">
        <v>4468059688</v>
      </c>
      <c r="T64" s="9">
        <v>4436395757</v>
      </c>
      <c r="V64" s="9">
        <v>0</v>
      </c>
      <c r="X64" s="9">
        <v>0</v>
      </c>
      <c r="Z64" s="9">
        <v>0</v>
      </c>
      <c r="AB64" s="9">
        <v>0</v>
      </c>
      <c r="AD64" s="9">
        <v>5000</v>
      </c>
      <c r="AF64" s="9">
        <v>891200</v>
      </c>
      <c r="AH64" s="9">
        <v>4468059688</v>
      </c>
      <c r="AJ64" s="9">
        <v>4455192350</v>
      </c>
      <c r="AL64" s="10">
        <f t="shared" si="0"/>
        <v>7.3752203453899157E-4</v>
      </c>
    </row>
    <row r="65" spans="1:38" ht="21.75" customHeight="1">
      <c r="A65" s="75" t="s">
        <v>260</v>
      </c>
      <c r="B65" s="75"/>
      <c r="D65" s="8" t="s">
        <v>101</v>
      </c>
      <c r="F65" s="8" t="s">
        <v>101</v>
      </c>
      <c r="H65" s="8" t="s">
        <v>261</v>
      </c>
      <c r="J65" s="8" t="s">
        <v>262</v>
      </c>
      <c r="L65" s="10">
        <v>20.5</v>
      </c>
      <c r="N65" s="10">
        <v>20.5</v>
      </c>
      <c r="P65" s="9">
        <v>5000000</v>
      </c>
      <c r="R65" s="9">
        <v>4586384427599</v>
      </c>
      <c r="T65" s="9">
        <v>4024270468750</v>
      </c>
      <c r="V65" s="9">
        <v>0</v>
      </c>
      <c r="X65" s="9">
        <v>0</v>
      </c>
      <c r="Z65" s="9">
        <v>0</v>
      </c>
      <c r="AB65" s="9">
        <v>0</v>
      </c>
      <c r="AD65" s="9">
        <v>5000000</v>
      </c>
      <c r="AF65" s="9">
        <v>805000</v>
      </c>
      <c r="AH65" s="9">
        <v>4586384427599</v>
      </c>
      <c r="AJ65" s="9">
        <v>4024270468750</v>
      </c>
      <c r="AL65" s="10">
        <f t="shared" si="0"/>
        <v>0.66618630812824076</v>
      </c>
    </row>
    <row r="66" spans="1:38" ht="21.75" customHeight="1">
      <c r="A66" s="75" t="s">
        <v>263</v>
      </c>
      <c r="B66" s="75"/>
      <c r="D66" s="8" t="s">
        <v>101</v>
      </c>
      <c r="F66" s="8" t="s">
        <v>101</v>
      </c>
      <c r="H66" s="8" t="s">
        <v>264</v>
      </c>
      <c r="J66" s="8" t="s">
        <v>265</v>
      </c>
      <c r="L66" s="10">
        <v>20.5</v>
      </c>
      <c r="N66" s="10">
        <v>20.5</v>
      </c>
      <c r="P66" s="9">
        <v>571150</v>
      </c>
      <c r="R66" s="9">
        <v>507033288860</v>
      </c>
      <c r="T66" s="9">
        <v>560556355242</v>
      </c>
      <c r="V66" s="9">
        <v>0</v>
      </c>
      <c r="X66" s="9">
        <v>0</v>
      </c>
      <c r="Z66" s="9">
        <v>0</v>
      </c>
      <c r="AB66" s="9">
        <v>0</v>
      </c>
      <c r="AD66" s="9">
        <v>571150</v>
      </c>
      <c r="AF66" s="9">
        <v>950000</v>
      </c>
      <c r="AH66" s="9">
        <v>507033288860</v>
      </c>
      <c r="AJ66" s="9">
        <v>542494155109</v>
      </c>
      <c r="AL66" s="10">
        <f t="shared" si="0"/>
        <v>8.9805638358465251E-2</v>
      </c>
    </row>
    <row r="67" spans="1:38" ht="21.75" customHeight="1">
      <c r="A67" s="75" t="s">
        <v>266</v>
      </c>
      <c r="B67" s="75"/>
      <c r="D67" s="8" t="s">
        <v>101</v>
      </c>
      <c r="F67" s="8" t="s">
        <v>101</v>
      </c>
      <c r="H67" s="8" t="s">
        <v>264</v>
      </c>
      <c r="J67" s="8" t="s">
        <v>267</v>
      </c>
      <c r="L67" s="10">
        <v>20.5</v>
      </c>
      <c r="N67" s="10">
        <v>20.5</v>
      </c>
      <c r="P67" s="9">
        <v>215000</v>
      </c>
      <c r="R67" s="9">
        <v>192363212487</v>
      </c>
      <c r="T67" s="9">
        <v>187473964184</v>
      </c>
      <c r="V67" s="9">
        <v>0</v>
      </c>
      <c r="X67" s="9">
        <v>0</v>
      </c>
      <c r="Z67" s="9">
        <v>0</v>
      </c>
      <c r="AB67" s="9">
        <v>0</v>
      </c>
      <c r="AD67" s="9">
        <v>215000</v>
      </c>
      <c r="AF67" s="9">
        <v>898000</v>
      </c>
      <c r="AH67" s="9">
        <v>192363212487</v>
      </c>
      <c r="AJ67" s="9">
        <v>193035006062</v>
      </c>
      <c r="AL67" s="10">
        <f t="shared" si="0"/>
        <v>3.1955426213661188E-2</v>
      </c>
    </row>
    <row r="68" spans="1:38" ht="21.75" customHeight="1">
      <c r="A68" s="75" t="s">
        <v>268</v>
      </c>
      <c r="B68" s="75"/>
      <c r="D68" s="8" t="s">
        <v>101</v>
      </c>
      <c r="F68" s="8" t="s">
        <v>101</v>
      </c>
      <c r="H68" s="8" t="s">
        <v>269</v>
      </c>
      <c r="J68" s="8" t="s">
        <v>270</v>
      </c>
      <c r="L68" s="10">
        <v>20.5</v>
      </c>
      <c r="N68" s="10">
        <v>20.5</v>
      </c>
      <c r="P68" s="9">
        <v>2780000</v>
      </c>
      <c r="R68" s="9">
        <v>2562534312392</v>
      </c>
      <c r="T68" s="9">
        <v>2733929065526</v>
      </c>
      <c r="V68" s="9">
        <v>0</v>
      </c>
      <c r="X68" s="9">
        <v>0</v>
      </c>
      <c r="Z68" s="9">
        <v>0</v>
      </c>
      <c r="AB68" s="9">
        <v>0</v>
      </c>
      <c r="AD68" s="9">
        <v>2780000</v>
      </c>
      <c r="AF68" s="9">
        <v>991547</v>
      </c>
      <c r="AH68" s="9">
        <v>2562534312392</v>
      </c>
      <c r="AJ68" s="9">
        <v>2756001044255</v>
      </c>
      <c r="AL68" s="10">
        <f t="shared" si="0"/>
        <v>0.45623428522688425</v>
      </c>
    </row>
    <row r="69" spans="1:38" ht="21.75" customHeight="1">
      <c r="A69" s="75" t="s">
        <v>271</v>
      </c>
      <c r="B69" s="75"/>
      <c r="D69" s="8" t="s">
        <v>101</v>
      </c>
      <c r="F69" s="8" t="s">
        <v>101</v>
      </c>
      <c r="H69" s="8" t="s">
        <v>272</v>
      </c>
      <c r="J69" s="8" t="s">
        <v>273</v>
      </c>
      <c r="L69" s="10">
        <v>20.5</v>
      </c>
      <c r="N69" s="10">
        <v>20.5</v>
      </c>
      <c r="P69" s="9">
        <v>5000</v>
      </c>
      <c r="R69" s="9">
        <v>4653843355</v>
      </c>
      <c r="T69" s="9">
        <v>4606614899</v>
      </c>
      <c r="V69" s="9">
        <v>0</v>
      </c>
      <c r="X69" s="9">
        <v>0</v>
      </c>
      <c r="Z69" s="9">
        <v>0</v>
      </c>
      <c r="AB69" s="9">
        <v>0</v>
      </c>
      <c r="AD69" s="9">
        <v>5000</v>
      </c>
      <c r="AF69" s="9">
        <v>921490</v>
      </c>
      <c r="AH69" s="9">
        <v>4653843355</v>
      </c>
      <c r="AJ69" s="9">
        <v>4606614899</v>
      </c>
      <c r="AL69" s="10">
        <f t="shared" si="0"/>
        <v>7.6258884594468986E-4</v>
      </c>
    </row>
    <row r="70" spans="1:38" ht="21.75" customHeight="1">
      <c r="A70" s="75" t="s">
        <v>274</v>
      </c>
      <c r="B70" s="75"/>
      <c r="D70" s="8" t="s">
        <v>101</v>
      </c>
      <c r="F70" s="8" t="s">
        <v>101</v>
      </c>
      <c r="H70" s="8" t="s">
        <v>275</v>
      </c>
      <c r="J70" s="8" t="s">
        <v>276</v>
      </c>
      <c r="L70" s="10">
        <v>20.5</v>
      </c>
      <c r="N70" s="10">
        <v>20.5</v>
      </c>
      <c r="P70" s="9">
        <v>13237370</v>
      </c>
      <c r="R70" s="9">
        <v>11827604543701</v>
      </c>
      <c r="T70" s="9">
        <v>11825181644880</v>
      </c>
      <c r="V70" s="9">
        <v>0</v>
      </c>
      <c r="X70" s="9">
        <v>0</v>
      </c>
      <c r="Z70" s="9">
        <v>0</v>
      </c>
      <c r="AB70" s="9">
        <v>0</v>
      </c>
      <c r="AD70" s="9">
        <v>13237370</v>
      </c>
      <c r="AF70" s="9">
        <v>893480</v>
      </c>
      <c r="AH70" s="9">
        <v>11827604543701</v>
      </c>
      <c r="AJ70" s="9">
        <v>11825181644880</v>
      </c>
      <c r="AL70" s="10">
        <f t="shared" si="0"/>
        <v>1.9575657660493684</v>
      </c>
    </row>
    <row r="71" spans="1:38" ht="21.75" customHeight="1">
      <c r="A71" s="75" t="s">
        <v>277</v>
      </c>
      <c r="B71" s="75"/>
      <c r="D71" s="8" t="s">
        <v>101</v>
      </c>
      <c r="F71" s="8" t="s">
        <v>101</v>
      </c>
      <c r="H71" s="8" t="s">
        <v>278</v>
      </c>
      <c r="J71" s="8" t="s">
        <v>279</v>
      </c>
      <c r="L71" s="10">
        <v>23</v>
      </c>
      <c r="N71" s="10">
        <v>23</v>
      </c>
      <c r="P71" s="9">
        <v>15811025</v>
      </c>
      <c r="R71" s="9">
        <v>14966752090125</v>
      </c>
      <c r="T71" s="9">
        <v>14630609469058</v>
      </c>
      <c r="V71" s="9">
        <v>0</v>
      </c>
      <c r="X71" s="9">
        <v>0</v>
      </c>
      <c r="Z71" s="9">
        <v>0</v>
      </c>
      <c r="AB71" s="9">
        <v>0</v>
      </c>
      <c r="AD71" s="9">
        <v>15811025</v>
      </c>
      <c r="AF71" s="9">
        <v>925500</v>
      </c>
      <c r="AH71" s="9">
        <v>14966752090125</v>
      </c>
      <c r="AJ71" s="9">
        <v>14630451387465</v>
      </c>
      <c r="AL71" s="10">
        <f t="shared" si="0"/>
        <v>2.4219560965772891</v>
      </c>
    </row>
    <row r="72" spans="1:38" ht="21.75" customHeight="1">
      <c r="A72" s="75" t="s">
        <v>280</v>
      </c>
      <c r="B72" s="75"/>
      <c r="D72" s="8" t="s">
        <v>101</v>
      </c>
      <c r="F72" s="8" t="s">
        <v>101</v>
      </c>
      <c r="H72" s="8" t="s">
        <v>281</v>
      </c>
      <c r="J72" s="8" t="s">
        <v>282</v>
      </c>
      <c r="L72" s="10">
        <v>23</v>
      </c>
      <c r="N72" s="10">
        <v>23</v>
      </c>
      <c r="P72" s="9">
        <v>4400014</v>
      </c>
      <c r="R72" s="9">
        <v>3890147068776</v>
      </c>
      <c r="T72" s="9">
        <v>3886707775508</v>
      </c>
      <c r="V72" s="9">
        <v>0</v>
      </c>
      <c r="X72" s="9">
        <v>0</v>
      </c>
      <c r="Z72" s="9">
        <v>0</v>
      </c>
      <c r="AB72" s="9">
        <v>0</v>
      </c>
      <c r="AD72" s="9">
        <v>4400014</v>
      </c>
      <c r="AF72" s="9">
        <v>903610</v>
      </c>
      <c r="AH72" s="9">
        <v>3890147068776</v>
      </c>
      <c r="AJ72" s="9">
        <v>3975176019272</v>
      </c>
      <c r="AL72" s="10">
        <f t="shared" si="0"/>
        <v>0.65805910835344628</v>
      </c>
    </row>
    <row r="73" spans="1:38" ht="21.75" customHeight="1">
      <c r="A73" s="75" t="s">
        <v>283</v>
      </c>
      <c r="B73" s="75"/>
      <c r="D73" s="8" t="s">
        <v>101</v>
      </c>
      <c r="F73" s="8" t="s">
        <v>101</v>
      </c>
      <c r="H73" s="8" t="s">
        <v>284</v>
      </c>
      <c r="J73" s="8" t="s">
        <v>285</v>
      </c>
      <c r="L73" s="10">
        <v>23</v>
      </c>
      <c r="N73" s="10">
        <v>23</v>
      </c>
      <c r="P73" s="9">
        <v>2005000</v>
      </c>
      <c r="R73" s="9">
        <v>1920035850968</v>
      </c>
      <c r="T73" s="9">
        <v>1919640002175</v>
      </c>
      <c r="V73" s="9">
        <v>0</v>
      </c>
      <c r="X73" s="9">
        <v>0</v>
      </c>
      <c r="Z73" s="9">
        <v>0</v>
      </c>
      <c r="AB73" s="9">
        <v>0</v>
      </c>
      <c r="AD73" s="9">
        <v>2005000</v>
      </c>
      <c r="AF73" s="9">
        <v>957600</v>
      </c>
      <c r="AH73" s="9">
        <v>1920035850968</v>
      </c>
      <c r="AJ73" s="9">
        <v>1919640002175</v>
      </c>
      <c r="AL73" s="10">
        <f t="shared" ref="AL73:AL86" si="1">(AJ73/604075829786542)*100</f>
        <v>0.31778129624112417</v>
      </c>
    </row>
    <row r="74" spans="1:38" ht="21.75" customHeight="1">
      <c r="A74" s="75" t="s">
        <v>286</v>
      </c>
      <c r="B74" s="75"/>
      <c r="D74" s="8" t="s">
        <v>101</v>
      </c>
      <c r="F74" s="8" t="s">
        <v>101</v>
      </c>
      <c r="H74" s="8" t="s">
        <v>287</v>
      </c>
      <c r="J74" s="8" t="s">
        <v>288</v>
      </c>
      <c r="L74" s="10">
        <v>23</v>
      </c>
      <c r="N74" s="10">
        <v>23</v>
      </c>
      <c r="P74" s="9">
        <v>26358740</v>
      </c>
      <c r="R74" s="9">
        <v>24779210162799</v>
      </c>
      <c r="T74" s="9">
        <v>25135355253374</v>
      </c>
      <c r="V74" s="9">
        <v>0</v>
      </c>
      <c r="X74" s="9">
        <v>0</v>
      </c>
      <c r="Z74" s="9">
        <v>10000000</v>
      </c>
      <c r="AB74" s="9">
        <v>9550900000000</v>
      </c>
      <c r="AD74" s="9">
        <v>16358740</v>
      </c>
      <c r="AF74" s="9">
        <v>955110</v>
      </c>
      <c r="AH74" s="9">
        <v>15378453463959</v>
      </c>
      <c r="AJ74" s="9">
        <v>15621564239595</v>
      </c>
      <c r="AL74" s="10">
        <f t="shared" si="1"/>
        <v>2.5860270299368016</v>
      </c>
    </row>
    <row r="75" spans="1:38" ht="21.75" customHeight="1">
      <c r="A75" s="75" t="s">
        <v>289</v>
      </c>
      <c r="B75" s="75"/>
      <c r="D75" s="8" t="s">
        <v>101</v>
      </c>
      <c r="F75" s="8" t="s">
        <v>101</v>
      </c>
      <c r="H75" s="8" t="s">
        <v>290</v>
      </c>
      <c r="J75" s="8" t="s">
        <v>291</v>
      </c>
      <c r="L75" s="10">
        <v>23</v>
      </c>
      <c r="N75" s="10">
        <v>23</v>
      </c>
      <c r="P75" s="9">
        <v>6785000</v>
      </c>
      <c r="R75" s="9">
        <v>6417393000000</v>
      </c>
      <c r="T75" s="9">
        <v>6540029354790</v>
      </c>
      <c r="V75" s="9">
        <v>0</v>
      </c>
      <c r="X75" s="9">
        <v>0</v>
      </c>
      <c r="Z75" s="9">
        <v>0</v>
      </c>
      <c r="AB75" s="9">
        <v>0</v>
      </c>
      <c r="AD75" s="9">
        <v>6785000</v>
      </c>
      <c r="AF75" s="9">
        <v>968390</v>
      </c>
      <c r="AH75" s="9">
        <v>6417393000000</v>
      </c>
      <c r="AJ75" s="9">
        <v>6569335242135</v>
      </c>
      <c r="AL75" s="10">
        <f t="shared" si="1"/>
        <v>1.0875017536219516</v>
      </c>
    </row>
    <row r="76" spans="1:38" ht="21.75" customHeight="1">
      <c r="A76" s="75" t="s">
        <v>292</v>
      </c>
      <c r="B76" s="75"/>
      <c r="D76" s="8" t="s">
        <v>101</v>
      </c>
      <c r="F76" s="8" t="s">
        <v>101</v>
      </c>
      <c r="H76" s="8" t="s">
        <v>293</v>
      </c>
      <c r="J76" s="8" t="s">
        <v>294</v>
      </c>
      <c r="L76" s="10">
        <v>18</v>
      </c>
      <c r="N76" s="10">
        <v>18</v>
      </c>
      <c r="P76" s="9">
        <v>490000</v>
      </c>
      <c r="R76" s="9">
        <v>475785297980</v>
      </c>
      <c r="T76" s="9">
        <v>440920068750</v>
      </c>
      <c r="V76" s="9">
        <v>0</v>
      </c>
      <c r="X76" s="9">
        <v>0</v>
      </c>
      <c r="Z76" s="9">
        <v>0</v>
      </c>
      <c r="AB76" s="9">
        <v>0</v>
      </c>
      <c r="AD76" s="9">
        <v>490000</v>
      </c>
      <c r="AF76" s="9">
        <v>900000</v>
      </c>
      <c r="AH76" s="9">
        <v>475785297980</v>
      </c>
      <c r="AJ76" s="9">
        <v>440920068750</v>
      </c>
      <c r="AL76" s="10">
        <f t="shared" si="1"/>
        <v>7.2990847673181161E-2</v>
      </c>
    </row>
    <row r="77" spans="1:38" ht="21.75" customHeight="1">
      <c r="A77" s="75" t="s">
        <v>295</v>
      </c>
      <c r="B77" s="75"/>
      <c r="D77" s="8" t="s">
        <v>101</v>
      </c>
      <c r="F77" s="8" t="s">
        <v>101</v>
      </c>
      <c r="H77" s="8" t="s">
        <v>296</v>
      </c>
      <c r="J77" s="8" t="s">
        <v>297</v>
      </c>
      <c r="L77" s="10">
        <v>18</v>
      </c>
      <c r="N77" s="10">
        <v>18</v>
      </c>
      <c r="P77" s="9">
        <v>5000000</v>
      </c>
      <c r="R77" s="9">
        <v>5000100000000</v>
      </c>
      <c r="T77" s="9">
        <v>4999093750000</v>
      </c>
      <c r="V77" s="9">
        <v>0</v>
      </c>
      <c r="X77" s="9">
        <v>0</v>
      </c>
      <c r="Z77" s="9">
        <v>0</v>
      </c>
      <c r="AB77" s="9">
        <v>0</v>
      </c>
      <c r="AD77" s="9">
        <v>5000000</v>
      </c>
      <c r="AF77" s="9">
        <v>970486</v>
      </c>
      <c r="AH77" s="9">
        <v>5000100000000</v>
      </c>
      <c r="AJ77" s="9">
        <v>4851550497062</v>
      </c>
      <c r="AL77" s="10">
        <f t="shared" si="1"/>
        <v>0.8031360067454375</v>
      </c>
    </row>
    <row r="78" spans="1:38" ht="21.75" customHeight="1">
      <c r="A78" s="75" t="s">
        <v>298</v>
      </c>
      <c r="B78" s="75"/>
      <c r="D78" s="8" t="s">
        <v>101</v>
      </c>
      <c r="F78" s="8" t="s">
        <v>101</v>
      </c>
      <c r="H78" s="8" t="s">
        <v>299</v>
      </c>
      <c r="J78" s="8" t="s">
        <v>300</v>
      </c>
      <c r="L78" s="10">
        <v>23</v>
      </c>
      <c r="N78" s="10">
        <v>23</v>
      </c>
      <c r="P78" s="9">
        <v>1500000</v>
      </c>
      <c r="R78" s="9">
        <v>1500000000000</v>
      </c>
      <c r="T78" s="9">
        <v>1349755312500</v>
      </c>
      <c r="V78" s="9">
        <v>0</v>
      </c>
      <c r="X78" s="9">
        <v>0</v>
      </c>
      <c r="Z78" s="9">
        <v>0</v>
      </c>
      <c r="AB78" s="9">
        <v>0</v>
      </c>
      <c r="AD78" s="9">
        <v>1500000</v>
      </c>
      <c r="AF78" s="9">
        <v>900000</v>
      </c>
      <c r="AH78" s="9">
        <v>1500000000000</v>
      </c>
      <c r="AJ78" s="9">
        <v>1349755312500</v>
      </c>
      <c r="AL78" s="10">
        <f t="shared" si="1"/>
        <v>0.22344137042810561</v>
      </c>
    </row>
    <row r="79" spans="1:38" ht="21.75" customHeight="1">
      <c r="A79" s="75" t="s">
        <v>301</v>
      </c>
      <c r="B79" s="75"/>
      <c r="D79" s="8" t="s">
        <v>101</v>
      </c>
      <c r="F79" s="8" t="s">
        <v>101</v>
      </c>
      <c r="H79" s="8" t="s">
        <v>302</v>
      </c>
      <c r="J79" s="8" t="s">
        <v>303</v>
      </c>
      <c r="L79" s="10">
        <v>23</v>
      </c>
      <c r="N79" s="10">
        <v>23</v>
      </c>
      <c r="P79" s="9">
        <v>1000000</v>
      </c>
      <c r="R79" s="9">
        <v>1000000000000</v>
      </c>
      <c r="T79" s="9">
        <v>999818750000</v>
      </c>
      <c r="V79" s="9">
        <v>0</v>
      </c>
      <c r="X79" s="9">
        <v>0</v>
      </c>
      <c r="Z79" s="9">
        <v>0</v>
      </c>
      <c r="AB79" s="9">
        <v>0</v>
      </c>
      <c r="AD79" s="9">
        <v>1000000</v>
      </c>
      <c r="AF79" s="9">
        <v>1000000</v>
      </c>
      <c r="AH79" s="9">
        <v>1000000000000</v>
      </c>
      <c r="AJ79" s="9">
        <v>999818750000</v>
      </c>
      <c r="AL79" s="10">
        <f t="shared" si="1"/>
        <v>0.16551212624304118</v>
      </c>
    </row>
    <row r="80" spans="1:38" ht="21.75" customHeight="1">
      <c r="A80" s="75" t="s">
        <v>304</v>
      </c>
      <c r="B80" s="75"/>
      <c r="D80" s="8" t="s">
        <v>101</v>
      </c>
      <c r="F80" s="8" t="s">
        <v>101</v>
      </c>
      <c r="H80" s="8" t="s">
        <v>305</v>
      </c>
      <c r="J80" s="8" t="s">
        <v>306</v>
      </c>
      <c r="L80" s="10">
        <v>18</v>
      </c>
      <c r="N80" s="10">
        <v>18</v>
      </c>
      <c r="P80" s="9">
        <v>4996999</v>
      </c>
      <c r="R80" s="9">
        <v>4996999181250</v>
      </c>
      <c r="T80" s="9">
        <v>4996093293931</v>
      </c>
      <c r="V80" s="9">
        <v>0</v>
      </c>
      <c r="X80" s="9">
        <v>0</v>
      </c>
      <c r="Z80" s="9">
        <v>0</v>
      </c>
      <c r="AB80" s="9">
        <v>0</v>
      </c>
      <c r="AD80" s="9">
        <v>4996999</v>
      </c>
      <c r="AF80" s="9">
        <v>1000000</v>
      </c>
      <c r="AH80" s="9">
        <v>4996999181250</v>
      </c>
      <c r="AJ80" s="9">
        <v>4996093293931</v>
      </c>
      <c r="AL80" s="10">
        <f t="shared" si="1"/>
        <v>0.82706392932430906</v>
      </c>
    </row>
    <row r="81" spans="1:38" ht="21.75" customHeight="1">
      <c r="A81" s="75" t="s">
        <v>307</v>
      </c>
      <c r="B81" s="75"/>
      <c r="D81" s="8" t="s">
        <v>101</v>
      </c>
      <c r="F81" s="8" t="s">
        <v>101</v>
      </c>
      <c r="H81" s="8" t="s">
        <v>308</v>
      </c>
      <c r="J81" s="8" t="s">
        <v>309</v>
      </c>
      <c r="L81" s="10">
        <v>20.5</v>
      </c>
      <c r="N81" s="10">
        <v>20.5</v>
      </c>
      <c r="P81" s="9">
        <v>15999999</v>
      </c>
      <c r="R81" s="9">
        <v>16000624000000</v>
      </c>
      <c r="T81" s="9">
        <v>15997099000181</v>
      </c>
      <c r="V81" s="9">
        <v>0</v>
      </c>
      <c r="X81" s="9">
        <v>0</v>
      </c>
      <c r="Z81" s="9">
        <v>0</v>
      </c>
      <c r="AB81" s="9">
        <v>0</v>
      </c>
      <c r="AD81" s="9">
        <v>15999999</v>
      </c>
      <c r="AF81" s="9">
        <v>1000000</v>
      </c>
      <c r="AH81" s="9">
        <v>16000624000000</v>
      </c>
      <c r="AJ81" s="9">
        <v>15997099000181</v>
      </c>
      <c r="AL81" s="10">
        <f t="shared" si="1"/>
        <v>2.6481938543764914</v>
      </c>
    </row>
    <row r="82" spans="1:38" ht="21.75" customHeight="1">
      <c r="A82" s="75" t="s">
        <v>310</v>
      </c>
      <c r="B82" s="75"/>
      <c r="D82" s="8" t="s">
        <v>101</v>
      </c>
      <c r="F82" s="8" t="s">
        <v>101</v>
      </c>
      <c r="H82" s="8" t="s">
        <v>169</v>
      </c>
      <c r="J82" s="8" t="s">
        <v>306</v>
      </c>
      <c r="L82" s="10">
        <v>18</v>
      </c>
      <c r="N82" s="10">
        <v>18</v>
      </c>
      <c r="P82" s="9">
        <v>5997990</v>
      </c>
      <c r="R82" s="9">
        <v>5997990181250</v>
      </c>
      <c r="T82" s="9">
        <v>5996902864312</v>
      </c>
      <c r="V82" s="9">
        <v>0</v>
      </c>
      <c r="X82" s="9">
        <v>0</v>
      </c>
      <c r="Z82" s="9">
        <v>0</v>
      </c>
      <c r="AB82" s="9">
        <v>0</v>
      </c>
      <c r="AD82" s="9">
        <v>5997990</v>
      </c>
      <c r="AF82" s="9">
        <v>1000000</v>
      </c>
      <c r="AH82" s="9">
        <v>5997990181250</v>
      </c>
      <c r="AJ82" s="9">
        <v>5996902864312</v>
      </c>
      <c r="AL82" s="10">
        <f t="shared" si="1"/>
        <v>0.99274007808441578</v>
      </c>
    </row>
    <row r="83" spans="1:38" ht="21.75" customHeight="1">
      <c r="A83" s="75" t="s">
        <v>311</v>
      </c>
      <c r="B83" s="75"/>
      <c r="D83" s="8" t="s">
        <v>101</v>
      </c>
      <c r="F83" s="8" t="s">
        <v>101</v>
      </c>
      <c r="H83" s="8" t="s">
        <v>239</v>
      </c>
      <c r="J83" s="8" t="s">
        <v>312</v>
      </c>
      <c r="L83" s="10">
        <v>20.5</v>
      </c>
      <c r="N83" s="10">
        <v>20.5</v>
      </c>
      <c r="P83" s="9">
        <v>0</v>
      </c>
      <c r="R83" s="9">
        <v>0</v>
      </c>
      <c r="T83" s="9">
        <v>0</v>
      </c>
      <c r="V83" s="9">
        <v>24875000</v>
      </c>
      <c r="X83" s="9">
        <v>23526078750000</v>
      </c>
      <c r="Z83" s="9">
        <v>0</v>
      </c>
      <c r="AB83" s="9">
        <v>0</v>
      </c>
      <c r="AD83" s="9">
        <v>24875000</v>
      </c>
      <c r="AF83" s="9">
        <v>946170</v>
      </c>
      <c r="AH83" s="9">
        <v>23526078750000</v>
      </c>
      <c r="AJ83" s="9">
        <v>23531712853851</v>
      </c>
      <c r="AL83" s="10">
        <f t="shared" si="1"/>
        <v>3.8954898861234417</v>
      </c>
    </row>
    <row r="84" spans="1:38" ht="21.75" customHeight="1">
      <c r="A84" s="75" t="s">
        <v>313</v>
      </c>
      <c r="B84" s="75"/>
      <c r="D84" s="8" t="s">
        <v>101</v>
      </c>
      <c r="F84" s="8" t="s">
        <v>101</v>
      </c>
      <c r="H84" s="8" t="s">
        <v>314</v>
      </c>
      <c r="J84" s="8" t="s">
        <v>315</v>
      </c>
      <c r="L84" s="10">
        <v>0</v>
      </c>
      <c r="N84" s="10">
        <v>0</v>
      </c>
      <c r="P84" s="9">
        <v>0</v>
      </c>
      <c r="R84" s="9">
        <v>0</v>
      </c>
      <c r="T84" s="9">
        <v>0</v>
      </c>
      <c r="V84" s="9">
        <v>440700</v>
      </c>
      <c r="X84" s="9">
        <v>2999756760000</v>
      </c>
      <c r="Z84" s="9">
        <v>0</v>
      </c>
      <c r="AB84" s="9">
        <v>0</v>
      </c>
      <c r="AD84" s="9">
        <v>440700</v>
      </c>
      <c r="AF84" s="9">
        <v>6851232</v>
      </c>
      <c r="AH84" s="9">
        <v>2999756760000</v>
      </c>
      <c r="AJ84" s="9">
        <v>3017148922391</v>
      </c>
      <c r="AL84" s="10">
        <f t="shared" si="1"/>
        <v>0.49946526141546643</v>
      </c>
    </row>
    <row r="85" spans="1:38" ht="21.75" customHeight="1">
      <c r="A85" s="75" t="s">
        <v>316</v>
      </c>
      <c r="B85" s="75"/>
      <c r="D85" s="8" t="s">
        <v>101</v>
      </c>
      <c r="F85" s="8" t="s">
        <v>101</v>
      </c>
      <c r="H85" s="8" t="s">
        <v>314</v>
      </c>
      <c r="J85" s="8" t="s">
        <v>317</v>
      </c>
      <c r="L85" s="10">
        <v>23</v>
      </c>
      <c r="N85" s="10">
        <v>23</v>
      </c>
      <c r="P85" s="9">
        <v>0</v>
      </c>
      <c r="R85" s="9">
        <v>0</v>
      </c>
      <c r="T85" s="9">
        <v>0</v>
      </c>
      <c r="V85" s="9">
        <v>2500000</v>
      </c>
      <c r="X85" s="9">
        <v>2500000000000</v>
      </c>
      <c r="Z85" s="9">
        <v>0</v>
      </c>
      <c r="AB85" s="9">
        <v>0</v>
      </c>
      <c r="AD85" s="9">
        <v>2500000</v>
      </c>
      <c r="AF85" s="9">
        <v>1000000</v>
      </c>
      <c r="AH85" s="9">
        <v>2500000000000</v>
      </c>
      <c r="AJ85" s="9">
        <v>2499546875000</v>
      </c>
      <c r="AL85" s="10">
        <f t="shared" si="1"/>
        <v>0.41378031560760298</v>
      </c>
    </row>
    <row r="86" spans="1:38" ht="21.75" customHeight="1">
      <c r="A86" s="77" t="s">
        <v>318</v>
      </c>
      <c r="B86" s="77"/>
      <c r="D86" s="38" t="s">
        <v>101</v>
      </c>
      <c r="F86" s="38" t="s">
        <v>101</v>
      </c>
      <c r="H86" s="38" t="s">
        <v>314</v>
      </c>
      <c r="J86" s="38" t="s">
        <v>319</v>
      </c>
      <c r="L86" s="36">
        <v>0</v>
      </c>
      <c r="N86" s="36">
        <v>0</v>
      </c>
      <c r="P86" s="31">
        <v>0</v>
      </c>
      <c r="R86" s="13">
        <v>0</v>
      </c>
      <c r="T86" s="13">
        <v>0</v>
      </c>
      <c r="V86" s="31">
        <v>525000</v>
      </c>
      <c r="X86" s="13">
        <v>1599785250000</v>
      </c>
      <c r="Z86" s="31">
        <v>0</v>
      </c>
      <c r="AB86" s="13">
        <v>0</v>
      </c>
      <c r="AD86" s="31">
        <v>525000</v>
      </c>
      <c r="AF86" s="31">
        <v>3069131</v>
      </c>
      <c r="AH86" s="13">
        <v>1599785250000</v>
      </c>
      <c r="AJ86" s="13">
        <v>1610125587013</v>
      </c>
      <c r="AL86" s="14">
        <f t="shared" si="1"/>
        <v>0.26654362045605412</v>
      </c>
    </row>
    <row r="87" spans="1:38" ht="21.75" customHeight="1">
      <c r="A87" s="79" t="s">
        <v>50</v>
      </c>
      <c r="B87" s="79"/>
      <c r="D87" s="31"/>
      <c r="E87" s="37"/>
      <c r="F87" s="31"/>
      <c r="G87" s="37"/>
      <c r="H87" s="31"/>
      <c r="I87" s="37"/>
      <c r="J87" s="31"/>
      <c r="K87" s="37"/>
      <c r="L87" s="31"/>
      <c r="M87" s="37"/>
      <c r="N87" s="31"/>
      <c r="O87" s="37"/>
      <c r="P87" s="31"/>
      <c r="R87" s="16">
        <v>319111688695218</v>
      </c>
      <c r="T87" s="16">
        <v>309771562015333</v>
      </c>
      <c r="V87" s="31"/>
      <c r="X87" s="16">
        <v>30831684865774</v>
      </c>
      <c r="Z87" s="31"/>
      <c r="AB87" s="16">
        <v>9550900000000</v>
      </c>
      <c r="AD87" s="31"/>
      <c r="AF87" s="31"/>
      <c r="AH87" s="16">
        <v>340542616862152</v>
      </c>
      <c r="AJ87" s="16">
        <v>331976654910788</v>
      </c>
      <c r="AL87" s="17">
        <f>SUM(AL9:AL86)</f>
        <v>54.95612281459703</v>
      </c>
    </row>
    <row r="89" spans="1:38" ht="18.75">
      <c r="AJ89" s="9"/>
    </row>
    <row r="93" spans="1:38">
      <c r="AJ93" s="34"/>
    </row>
    <row r="94" spans="1:38">
      <c r="AJ94" s="34"/>
    </row>
  </sheetData>
  <mergeCells count="90">
    <mergeCell ref="A86:B86"/>
    <mergeCell ref="A87:B87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3"/>
  <sheetViews>
    <sheetView rightToLeft="1" topLeftCell="A9" workbookViewId="0">
      <selection activeCell="M20" sqref="M20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1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4.45" customHeight="1">
      <c r="A4" s="70" t="s">
        <v>320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ht="14.45" customHeight="1">
      <c r="A5" s="70" t="s">
        <v>321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4.45" customHeight="1"/>
    <row r="7" spans="1:13" ht="14.45" customHeight="1">
      <c r="C7" s="71" t="s">
        <v>9</v>
      </c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4.45" customHeight="1">
      <c r="A8" s="2" t="s">
        <v>322</v>
      </c>
      <c r="C8" s="4" t="s">
        <v>13</v>
      </c>
      <c r="D8" s="3"/>
      <c r="E8" s="4" t="s">
        <v>323</v>
      </c>
      <c r="F8" s="3"/>
      <c r="G8" s="4" t="s">
        <v>324</v>
      </c>
      <c r="H8" s="3"/>
      <c r="I8" s="4" t="s">
        <v>325</v>
      </c>
      <c r="J8" s="3"/>
      <c r="K8" s="4" t="s">
        <v>326</v>
      </c>
      <c r="L8" s="3"/>
      <c r="M8" s="4" t="s">
        <v>327</v>
      </c>
    </row>
    <row r="9" spans="1:13" ht="21.75" customHeight="1">
      <c r="A9" s="5" t="s">
        <v>122</v>
      </c>
      <c r="C9" s="6">
        <v>656165</v>
      </c>
      <c r="E9" s="6">
        <v>1000000</v>
      </c>
      <c r="G9" s="6">
        <v>972535</v>
      </c>
      <c r="I9" s="7" t="s">
        <v>328</v>
      </c>
      <c r="K9" s="6">
        <v>638027764778</v>
      </c>
      <c r="M9" s="5" t="s">
        <v>329</v>
      </c>
    </row>
    <row r="10" spans="1:13" ht="21.75" customHeight="1">
      <c r="A10" s="8" t="s">
        <v>205</v>
      </c>
      <c r="C10" s="9">
        <v>3954984</v>
      </c>
      <c r="E10" s="9">
        <v>900900</v>
      </c>
      <c r="G10" s="9">
        <v>830439</v>
      </c>
      <c r="I10" s="10" t="s">
        <v>330</v>
      </c>
      <c r="K10" s="9">
        <v>3283777665377</v>
      </c>
      <c r="M10" s="8" t="s">
        <v>329</v>
      </c>
    </row>
    <row r="11" spans="1:13" ht="21.75" customHeight="1">
      <c r="A11" s="8" t="s">
        <v>198</v>
      </c>
      <c r="C11" s="9">
        <v>5000000</v>
      </c>
      <c r="E11" s="9">
        <v>1000000</v>
      </c>
      <c r="G11" s="9">
        <v>916690</v>
      </c>
      <c r="I11" s="10" t="s">
        <v>331</v>
      </c>
      <c r="K11" s="9">
        <v>4582619249687</v>
      </c>
      <c r="M11" s="8" t="s">
        <v>329</v>
      </c>
    </row>
    <row r="12" spans="1:13" ht="21.75" customHeight="1">
      <c r="A12" s="8" t="s">
        <v>116</v>
      </c>
      <c r="C12" s="9">
        <v>8875000</v>
      </c>
      <c r="E12" s="9">
        <v>894940</v>
      </c>
      <c r="G12" s="9">
        <v>849538</v>
      </c>
      <c r="I12" s="10" t="s">
        <v>332</v>
      </c>
      <c r="K12" s="9">
        <v>7538283188482</v>
      </c>
      <c r="M12" s="8" t="s">
        <v>329</v>
      </c>
    </row>
    <row r="13" spans="1:13" ht="21.75" customHeight="1">
      <c r="A13" s="8" t="s">
        <v>186</v>
      </c>
      <c r="C13" s="9">
        <v>6998703</v>
      </c>
      <c r="E13" s="9">
        <v>1000000</v>
      </c>
      <c r="G13" s="9">
        <v>900000</v>
      </c>
      <c r="I13" s="10" t="s">
        <v>333</v>
      </c>
      <c r="K13" s="9">
        <v>6297691036573</v>
      </c>
      <c r="M13" s="8" t="s">
        <v>329</v>
      </c>
    </row>
    <row r="14" spans="1:13" ht="21.75" customHeight="1">
      <c r="A14" s="8" t="s">
        <v>292</v>
      </c>
      <c r="C14" s="9">
        <v>490000</v>
      </c>
      <c r="E14" s="9">
        <v>1000000</v>
      </c>
      <c r="G14" s="9">
        <v>900000</v>
      </c>
      <c r="I14" s="10" t="s">
        <v>333</v>
      </c>
      <c r="K14" s="9">
        <v>440920068750</v>
      </c>
      <c r="M14" s="8" t="s">
        <v>329</v>
      </c>
    </row>
    <row r="15" spans="1:13" ht="21.75" customHeight="1">
      <c r="A15" s="8" t="s">
        <v>226</v>
      </c>
      <c r="C15" s="9">
        <v>5595000</v>
      </c>
      <c r="E15" s="9">
        <v>822740</v>
      </c>
      <c r="G15" s="9">
        <v>748005</v>
      </c>
      <c r="I15" s="10" t="s">
        <v>334</v>
      </c>
      <c r="K15" s="9">
        <v>4184329427804</v>
      </c>
      <c r="M15" s="8" t="s">
        <v>329</v>
      </c>
    </row>
    <row r="16" spans="1:13" ht="21.75" customHeight="1">
      <c r="A16" s="8" t="s">
        <v>247</v>
      </c>
      <c r="C16" s="9">
        <v>3015000</v>
      </c>
      <c r="E16" s="9">
        <v>972230</v>
      </c>
      <c r="G16" s="9">
        <v>994302</v>
      </c>
      <c r="I16" s="10" t="s">
        <v>335</v>
      </c>
      <c r="K16" s="9">
        <v>2997277175028</v>
      </c>
      <c r="M16" s="8" t="s">
        <v>329</v>
      </c>
    </row>
    <row r="17" spans="1:13" ht="21.75" customHeight="1">
      <c r="A17" s="8" t="s">
        <v>183</v>
      </c>
      <c r="C17" s="9">
        <v>9996000</v>
      </c>
      <c r="E17" s="9">
        <v>918500</v>
      </c>
      <c r="G17" s="9">
        <v>830847</v>
      </c>
      <c r="I17" s="10" t="s">
        <v>336</v>
      </c>
      <c r="K17" s="9">
        <v>8303641304176</v>
      </c>
      <c r="M17" s="8" t="s">
        <v>329</v>
      </c>
    </row>
    <row r="18" spans="1:13" ht="21.75" customHeight="1">
      <c r="A18" s="8" t="s">
        <v>128</v>
      </c>
      <c r="C18" s="9">
        <v>6959809</v>
      </c>
      <c r="E18" s="9">
        <v>897800</v>
      </c>
      <c r="G18" s="9">
        <v>808020</v>
      </c>
      <c r="I18" s="10" t="s">
        <v>333</v>
      </c>
      <c r="K18" s="9">
        <v>5622645578922</v>
      </c>
      <c r="M18" s="8" t="s">
        <v>329</v>
      </c>
    </row>
    <row r="19" spans="1:13" ht="21.75" customHeight="1">
      <c r="A19" s="8" t="s">
        <v>295</v>
      </c>
      <c r="C19" s="9">
        <v>5000000</v>
      </c>
      <c r="E19" s="9">
        <v>1000000</v>
      </c>
      <c r="G19" s="9">
        <v>970486</v>
      </c>
      <c r="I19" s="10" t="s">
        <v>337</v>
      </c>
      <c r="K19" s="9">
        <v>4851550497062</v>
      </c>
      <c r="M19" s="8" t="s">
        <v>329</v>
      </c>
    </row>
    <row r="20" spans="1:13" ht="21.75" customHeight="1">
      <c r="A20" s="8" t="s">
        <v>204</v>
      </c>
      <c r="C20" s="9">
        <v>3000000</v>
      </c>
      <c r="E20" s="9">
        <v>1000000</v>
      </c>
      <c r="G20" s="9">
        <v>921199</v>
      </c>
      <c r="I20" s="10" t="s">
        <v>338</v>
      </c>
      <c r="K20" s="9">
        <v>2763096098043</v>
      </c>
      <c r="M20" s="8" t="s">
        <v>329</v>
      </c>
    </row>
    <row r="21" spans="1:13" ht="21.75" customHeight="1">
      <c r="A21" s="8" t="s">
        <v>253</v>
      </c>
      <c r="C21" s="9">
        <v>5935000</v>
      </c>
      <c r="E21" s="9">
        <v>995500</v>
      </c>
      <c r="G21" s="9">
        <v>986991</v>
      </c>
      <c r="I21" s="10" t="s">
        <v>339</v>
      </c>
      <c r="K21" s="9">
        <v>5856729860275</v>
      </c>
      <c r="M21" s="8" t="s">
        <v>329</v>
      </c>
    </row>
    <row r="22" spans="1:13" ht="21.75" customHeight="1">
      <c r="A22" s="8" t="s">
        <v>208</v>
      </c>
      <c r="C22" s="9">
        <v>2985000</v>
      </c>
      <c r="E22" s="9">
        <v>814520</v>
      </c>
      <c r="G22" s="9">
        <v>736315</v>
      </c>
      <c r="I22" s="10" t="s">
        <v>340</v>
      </c>
      <c r="K22" s="9">
        <v>2197501905575</v>
      </c>
      <c r="M22" s="8" t="s">
        <v>329</v>
      </c>
    </row>
    <row r="23" spans="1:13" ht="21.75" customHeight="1">
      <c r="A23" s="8" t="s">
        <v>268</v>
      </c>
      <c r="C23" s="9">
        <v>2780000</v>
      </c>
      <c r="E23" s="9">
        <v>985900</v>
      </c>
      <c r="G23" s="9">
        <v>991547</v>
      </c>
      <c r="I23" s="10" t="s">
        <v>341</v>
      </c>
      <c r="K23" s="9">
        <v>2756001044255</v>
      </c>
      <c r="M23" s="8" t="s">
        <v>329</v>
      </c>
    </row>
    <row r="24" spans="1:13" ht="21.75" customHeight="1">
      <c r="A24" s="8" t="s">
        <v>220</v>
      </c>
      <c r="C24" s="9">
        <v>4000000</v>
      </c>
      <c r="E24" s="9">
        <v>1000000</v>
      </c>
      <c r="G24" s="9">
        <v>900000</v>
      </c>
      <c r="I24" s="10" t="s">
        <v>333</v>
      </c>
      <c r="K24" s="9">
        <v>3599347500000</v>
      </c>
      <c r="M24" s="8" t="s">
        <v>329</v>
      </c>
    </row>
    <row r="25" spans="1:13" ht="21.75" customHeight="1">
      <c r="A25" s="8" t="s">
        <v>298</v>
      </c>
      <c r="C25" s="9">
        <v>1500000</v>
      </c>
      <c r="E25" s="9">
        <v>1000000</v>
      </c>
      <c r="G25" s="9">
        <v>900000</v>
      </c>
      <c r="I25" s="10" t="s">
        <v>333</v>
      </c>
      <c r="K25" s="9">
        <v>1349755312500</v>
      </c>
      <c r="M25" s="8" t="s">
        <v>329</v>
      </c>
    </row>
    <row r="26" spans="1:13" ht="21.75" customHeight="1">
      <c r="A26" s="8" t="s">
        <v>174</v>
      </c>
      <c r="C26" s="9">
        <v>8000000</v>
      </c>
      <c r="E26" s="9">
        <v>1000000</v>
      </c>
      <c r="G26" s="9">
        <v>900000</v>
      </c>
      <c r="I26" s="10" t="s">
        <v>333</v>
      </c>
      <c r="K26" s="9">
        <v>7198695000000</v>
      </c>
      <c r="M26" s="8" t="s">
        <v>329</v>
      </c>
    </row>
    <row r="27" spans="1:13" ht="21.75" customHeight="1">
      <c r="A27" s="8" t="s">
        <v>195</v>
      </c>
      <c r="C27" s="9">
        <v>10000000</v>
      </c>
      <c r="E27" s="9">
        <v>1000000</v>
      </c>
      <c r="G27" s="9">
        <v>900000</v>
      </c>
      <c r="I27" s="10" t="s">
        <v>333</v>
      </c>
      <c r="K27" s="9">
        <v>8998368750000</v>
      </c>
      <c r="M27" s="8" t="s">
        <v>329</v>
      </c>
    </row>
    <row r="28" spans="1:13" ht="21.75" customHeight="1">
      <c r="A28" s="8" t="s">
        <v>131</v>
      </c>
      <c r="C28" s="9">
        <v>5500000</v>
      </c>
      <c r="E28" s="9">
        <v>1000000</v>
      </c>
      <c r="G28" s="9">
        <v>904124</v>
      </c>
      <c r="I28" s="10" t="s">
        <v>342</v>
      </c>
      <c r="K28" s="9">
        <v>4971780701387</v>
      </c>
      <c r="M28" s="8" t="s">
        <v>329</v>
      </c>
    </row>
    <row r="29" spans="1:13" ht="21.75" customHeight="1">
      <c r="A29" s="8" t="s">
        <v>100</v>
      </c>
      <c r="C29" s="9">
        <v>3809700</v>
      </c>
      <c r="E29" s="9">
        <v>3878168</v>
      </c>
      <c r="G29" s="9">
        <v>4180394</v>
      </c>
      <c r="I29" s="10" t="s">
        <v>343</v>
      </c>
      <c r="K29" s="9">
        <v>15914500637709</v>
      </c>
      <c r="M29" s="8" t="s">
        <v>329</v>
      </c>
    </row>
    <row r="30" spans="1:13" ht="21.75" customHeight="1">
      <c r="A30" s="8" t="s">
        <v>113</v>
      </c>
      <c r="C30" s="9">
        <v>14000000</v>
      </c>
      <c r="E30" s="9">
        <v>1000000</v>
      </c>
      <c r="G30" s="9">
        <v>906314</v>
      </c>
      <c r="I30" s="10" t="s">
        <v>344</v>
      </c>
      <c r="K30" s="9">
        <v>12686096228225</v>
      </c>
      <c r="M30" s="8" t="s">
        <v>329</v>
      </c>
    </row>
    <row r="31" spans="1:13" ht="21.75" customHeight="1">
      <c r="A31" s="8" t="s">
        <v>318</v>
      </c>
      <c r="C31" s="9">
        <v>525000</v>
      </c>
      <c r="E31" s="9">
        <v>3047210</v>
      </c>
      <c r="G31" s="9">
        <v>3069131</v>
      </c>
      <c r="I31" s="10" t="s">
        <v>345</v>
      </c>
      <c r="K31" s="9">
        <v>1610125587013</v>
      </c>
      <c r="M31" s="8" t="s">
        <v>329</v>
      </c>
    </row>
    <row r="32" spans="1:13" ht="21.75" customHeight="1">
      <c r="A32" s="11" t="s">
        <v>313</v>
      </c>
      <c r="C32" s="31">
        <v>440700</v>
      </c>
      <c r="E32" s="31">
        <v>6806800</v>
      </c>
      <c r="G32" s="31">
        <v>6851232</v>
      </c>
      <c r="I32" s="36" t="s">
        <v>346</v>
      </c>
      <c r="K32" s="13">
        <v>3017148922391</v>
      </c>
      <c r="M32" s="38" t="s">
        <v>329</v>
      </c>
    </row>
    <row r="33" spans="1:13" ht="21.75" customHeight="1">
      <c r="A33" s="15" t="s">
        <v>50</v>
      </c>
      <c r="C33" s="31"/>
      <c r="E33" s="31"/>
      <c r="F33" s="37"/>
      <c r="G33" s="31"/>
      <c r="H33" s="37"/>
      <c r="I33" s="31"/>
      <c r="K33" s="16">
        <v>121659910504012</v>
      </c>
      <c r="M33" s="31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27"/>
  <sheetViews>
    <sheetView rightToLeft="1" topLeftCell="A37" workbookViewId="0">
      <selection activeCell="I16" sqref="I16"/>
    </sheetView>
  </sheetViews>
  <sheetFormatPr defaultRowHeight="12.75"/>
  <cols>
    <col min="1" max="1" width="61" style="54" bestFit="1" customWidth="1"/>
    <col min="2" max="2" width="1.28515625" style="54" customWidth="1"/>
    <col min="3" max="3" width="19.7109375" style="54" bestFit="1" customWidth="1"/>
    <col min="4" max="4" width="1.28515625" style="54" customWidth="1"/>
    <col min="5" max="5" width="20" style="54" bestFit="1" customWidth="1"/>
    <col min="6" max="6" width="1.28515625" style="54" customWidth="1"/>
    <col min="7" max="7" width="20" style="54" bestFit="1" customWidth="1"/>
    <col min="8" max="8" width="1.28515625" style="54" customWidth="1"/>
    <col min="9" max="9" width="20" style="54" bestFit="1" customWidth="1"/>
    <col min="10" max="10" width="1.28515625" style="52" customWidth="1"/>
    <col min="11" max="11" width="18.28515625" style="54" bestFit="1" customWidth="1"/>
    <col min="12" max="12" width="0.28515625" customWidth="1"/>
  </cols>
  <sheetData>
    <row r="1" spans="1:11" ht="29.1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1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1.75" customHeight="1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14.45" customHeight="1"/>
    <row r="5" spans="1:11" ht="30.75" customHeight="1">
      <c r="A5" s="63" t="s">
        <v>515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4.45" customHeight="1">
      <c r="C6" s="42" t="s">
        <v>7</v>
      </c>
      <c r="E6" s="43" t="s">
        <v>8</v>
      </c>
      <c r="F6" s="43"/>
      <c r="G6" s="43"/>
      <c r="I6" s="42" t="s">
        <v>9</v>
      </c>
    </row>
    <row r="7" spans="1:11" ht="21.75" customHeight="1">
      <c r="A7" s="44" t="s">
        <v>347</v>
      </c>
      <c r="C7" s="45" t="s">
        <v>348</v>
      </c>
      <c r="E7" s="45" t="s">
        <v>349</v>
      </c>
      <c r="G7" s="45" t="s">
        <v>350</v>
      </c>
      <c r="I7" s="45" t="s">
        <v>348</v>
      </c>
      <c r="K7" s="45" t="s">
        <v>18</v>
      </c>
    </row>
    <row r="8" spans="1:11" ht="21.75" customHeight="1">
      <c r="A8" s="46" t="s">
        <v>519</v>
      </c>
      <c r="C8" s="39">
        <v>755117835677</v>
      </c>
      <c r="E8" s="39">
        <v>113707961539740</v>
      </c>
      <c r="G8" s="39">
        <v>114090096525491</v>
      </c>
      <c r="I8" s="39">
        <v>372982849926</v>
      </c>
      <c r="J8" s="54"/>
      <c r="K8" s="40">
        <f t="shared" ref="K8:K40" si="0">I8/604075829786542</f>
        <v>6.1744375711539118E-4</v>
      </c>
    </row>
    <row r="9" spans="1:11" ht="21.75" customHeight="1">
      <c r="A9" s="46" t="s">
        <v>517</v>
      </c>
      <c r="C9" s="39">
        <v>336964064009</v>
      </c>
      <c r="E9" s="39">
        <v>584374999729</v>
      </c>
      <c r="G9" s="39">
        <v>572000000720</v>
      </c>
      <c r="I9" s="39">
        <v>349339063018</v>
      </c>
      <c r="J9" s="54"/>
      <c r="K9" s="40">
        <f t="shared" si="0"/>
        <v>5.7830332847689581E-4</v>
      </c>
    </row>
    <row r="10" spans="1:11" ht="21.75" customHeight="1">
      <c r="A10" s="46" t="s">
        <v>520</v>
      </c>
      <c r="C10" s="39">
        <v>50000000</v>
      </c>
      <c r="E10" s="39">
        <v>0</v>
      </c>
      <c r="G10" s="39">
        <v>0</v>
      </c>
      <c r="I10" s="39">
        <v>50000000</v>
      </c>
      <c r="J10" s="54"/>
      <c r="K10" s="40">
        <f t="shared" si="0"/>
        <v>8.2771065377120196E-8</v>
      </c>
    </row>
    <row r="11" spans="1:11" ht="21.75" customHeight="1">
      <c r="A11" s="46" t="s">
        <v>521</v>
      </c>
      <c r="C11" s="39">
        <v>49591365</v>
      </c>
      <c r="E11" s="39">
        <v>0</v>
      </c>
      <c r="G11" s="39">
        <v>0</v>
      </c>
      <c r="I11" s="39">
        <v>49591365</v>
      </c>
      <c r="J11" s="54"/>
      <c r="K11" s="40">
        <f t="shared" si="0"/>
        <v>8.2094602291112605E-8</v>
      </c>
    </row>
    <row r="12" spans="1:11" ht="21.75" customHeight="1">
      <c r="A12" s="46" t="s">
        <v>518</v>
      </c>
      <c r="C12" s="39">
        <v>27515</v>
      </c>
      <c r="E12" s="39">
        <v>0</v>
      </c>
      <c r="G12" s="39">
        <v>0</v>
      </c>
      <c r="I12" s="39">
        <v>27515</v>
      </c>
      <c r="J12" s="54"/>
      <c r="K12" s="40">
        <f t="shared" si="0"/>
        <v>4.5548917277029245E-11</v>
      </c>
    </row>
    <row r="13" spans="1:11" ht="21.75" customHeight="1">
      <c r="A13" s="53" t="s">
        <v>516</v>
      </c>
      <c r="C13" s="55">
        <v>1764659832288</v>
      </c>
      <c r="E13" s="55">
        <v>61024397851644</v>
      </c>
      <c r="G13" s="55">
        <v>62079392739558</v>
      </c>
      <c r="I13" s="55">
        <v>709664944374</v>
      </c>
      <c r="J13" s="54"/>
      <c r="K13" s="40">
        <f t="shared" si="0"/>
        <v>1.1747944701326145E-3</v>
      </c>
    </row>
    <row r="14" spans="1:11" ht="21.75" customHeight="1">
      <c r="A14" s="46" t="s">
        <v>536</v>
      </c>
      <c r="C14" s="39">
        <v>3803721121</v>
      </c>
      <c r="E14" s="39">
        <v>2703570236475</v>
      </c>
      <c r="G14" s="39">
        <v>2630000866000</v>
      </c>
      <c r="I14" s="39">
        <v>77373091596</v>
      </c>
      <c r="J14" s="54"/>
      <c r="K14" s="40">
        <f t="shared" si="0"/>
        <v>1.2808506445844851E-4</v>
      </c>
    </row>
    <row r="15" spans="1:11" ht="21.75" customHeight="1">
      <c r="A15" s="46" t="s">
        <v>526</v>
      </c>
      <c r="C15" s="39">
        <v>197715506709</v>
      </c>
      <c r="E15" s="39">
        <v>3319216293879</v>
      </c>
      <c r="G15" s="39">
        <v>3447004932000</v>
      </c>
      <c r="I15" s="39">
        <v>69926868588</v>
      </c>
      <c r="J15" s="54"/>
      <c r="K15" s="40">
        <f t="shared" si="0"/>
        <v>1.1575842823029282E-4</v>
      </c>
    </row>
    <row r="16" spans="1:11" ht="21.75" customHeight="1">
      <c r="A16" s="46" t="s">
        <v>524</v>
      </c>
      <c r="C16" s="39">
        <v>19168081</v>
      </c>
      <c r="E16" s="39">
        <v>13454014246573</v>
      </c>
      <c r="G16" s="39">
        <v>13409996385885</v>
      </c>
      <c r="I16" s="39">
        <v>44037028769</v>
      </c>
      <c r="J16" s="54"/>
      <c r="K16" s="57">
        <f t="shared" si="0"/>
        <v>7.2899835745060445E-5</v>
      </c>
    </row>
    <row r="17" spans="1:11" ht="21.75" customHeight="1">
      <c r="A17" s="46" t="s">
        <v>535</v>
      </c>
      <c r="C17" s="39">
        <v>840760461</v>
      </c>
      <c r="D17" s="54">
        <v>0</v>
      </c>
      <c r="E17" s="39">
        <v>3380915801095</v>
      </c>
      <c r="F17" s="54">
        <v>0</v>
      </c>
      <c r="G17" s="39">
        <v>3342492113279</v>
      </c>
      <c r="H17" s="54">
        <v>0</v>
      </c>
      <c r="I17" s="39">
        <v>39264448277</v>
      </c>
      <c r="J17" s="54"/>
      <c r="K17" s="40">
        <f t="shared" si="0"/>
        <v>6.4999204306642424E-5</v>
      </c>
    </row>
    <row r="18" spans="1:11" ht="21.75" customHeight="1">
      <c r="A18" s="46" t="s">
        <v>532</v>
      </c>
      <c r="C18" s="39">
        <v>25805085169</v>
      </c>
      <c r="E18" s="39">
        <v>2441239765562</v>
      </c>
      <c r="G18" s="39">
        <v>2438002155200</v>
      </c>
      <c r="I18" s="39">
        <v>29042695531</v>
      </c>
      <c r="J18" s="54"/>
      <c r="K18" s="40">
        <f t="shared" si="0"/>
        <v>4.8077897010483951E-5</v>
      </c>
    </row>
    <row r="19" spans="1:11" ht="21.75" customHeight="1">
      <c r="A19" s="46" t="s">
        <v>534</v>
      </c>
      <c r="C19" s="39">
        <v>122346842779</v>
      </c>
      <c r="E19" s="39">
        <v>24279998970540</v>
      </c>
      <c r="F19" s="54">
        <v>0</v>
      </c>
      <c r="G19" s="39">
        <v>24377469076745</v>
      </c>
      <c r="H19" s="54">
        <v>0</v>
      </c>
      <c r="I19" s="39">
        <v>24876736574</v>
      </c>
      <c r="J19" s="54"/>
      <c r="K19" s="40">
        <f t="shared" si="0"/>
        <v>4.1181479786719019E-5</v>
      </c>
    </row>
    <row r="20" spans="1:11" ht="21.75" customHeight="1">
      <c r="A20" s="46" t="s">
        <v>530</v>
      </c>
      <c r="C20" s="39">
        <v>240761067</v>
      </c>
      <c r="E20" s="39">
        <v>13435740634545</v>
      </c>
      <c r="G20" s="39">
        <v>13418033154336</v>
      </c>
      <c r="I20" s="39">
        <v>17948241276</v>
      </c>
      <c r="J20" s="54"/>
      <c r="K20" s="40">
        <f t="shared" si="0"/>
        <v>2.9711901041202466E-5</v>
      </c>
    </row>
    <row r="21" spans="1:11" ht="21.75" customHeight="1">
      <c r="A21" s="46" t="s">
        <v>531</v>
      </c>
      <c r="C21" s="39">
        <v>15581034888</v>
      </c>
      <c r="E21" s="39">
        <v>28834783588872</v>
      </c>
      <c r="F21" s="54">
        <v>0</v>
      </c>
      <c r="G21" s="39">
        <v>28841009204000</v>
      </c>
      <c r="H21" s="54">
        <v>0</v>
      </c>
      <c r="I21" s="39">
        <v>9355419760</v>
      </c>
      <c r="J21" s="54"/>
      <c r="K21" s="40">
        <f t="shared" si="0"/>
        <v>1.5487161211707242E-5</v>
      </c>
    </row>
    <row r="22" spans="1:11" ht="21.75" customHeight="1">
      <c r="A22" s="46" t="s">
        <v>522</v>
      </c>
      <c r="C22" s="39">
        <v>10325270086</v>
      </c>
      <c r="D22" s="54">
        <v>0</v>
      </c>
      <c r="E22" s="39">
        <v>6792975795192</v>
      </c>
      <c r="F22" s="54">
        <v>0</v>
      </c>
      <c r="G22" s="39">
        <v>6800001704000</v>
      </c>
      <c r="H22" s="54">
        <v>0</v>
      </c>
      <c r="I22" s="39">
        <v>3299361278</v>
      </c>
      <c r="J22" s="54"/>
      <c r="K22" s="40">
        <f t="shared" si="0"/>
        <v>5.4618329608815369E-6</v>
      </c>
    </row>
    <row r="23" spans="1:11" ht="21.75" customHeight="1">
      <c r="A23" s="46" t="s">
        <v>528</v>
      </c>
      <c r="C23" s="39">
        <v>73019849330</v>
      </c>
      <c r="E23" s="39">
        <v>3182276936882</v>
      </c>
      <c r="F23" s="54">
        <v>0</v>
      </c>
      <c r="G23" s="39">
        <v>3254053343292</v>
      </c>
      <c r="H23" s="54">
        <v>0</v>
      </c>
      <c r="I23" s="39">
        <v>1243442920</v>
      </c>
      <c r="J23" s="54"/>
      <c r="K23" s="40">
        <f t="shared" si="0"/>
        <v>2.0584219044807449E-6</v>
      </c>
    </row>
    <row r="24" spans="1:11" ht="21.75" customHeight="1">
      <c r="A24" s="46" t="s">
        <v>525</v>
      </c>
      <c r="C24" s="39">
        <v>456672714</v>
      </c>
      <c r="E24" s="39">
        <v>1869087</v>
      </c>
      <c r="G24" s="39">
        <v>0</v>
      </c>
      <c r="I24" s="39">
        <v>458541801</v>
      </c>
      <c r="J24" s="54"/>
      <c r="K24" s="40">
        <f t="shared" si="0"/>
        <v>7.5907986777426878E-7</v>
      </c>
    </row>
    <row r="25" spans="1:11" ht="21.75" customHeight="1">
      <c r="A25" s="46" t="s">
        <v>529</v>
      </c>
      <c r="C25" s="39">
        <v>168962620</v>
      </c>
      <c r="E25" s="39">
        <v>604917982377</v>
      </c>
      <c r="G25" s="39">
        <v>604917982377</v>
      </c>
      <c r="I25" s="39">
        <v>168962620</v>
      </c>
      <c r="J25" s="54"/>
      <c r="K25" s="40">
        <f t="shared" si="0"/>
        <v>2.7970432132619032E-7</v>
      </c>
    </row>
    <row r="26" spans="1:11" ht="21.75" customHeight="1">
      <c r="A26" s="46" t="s">
        <v>533</v>
      </c>
      <c r="C26" s="39">
        <v>192297725410</v>
      </c>
      <c r="E26" s="39">
        <v>28176019353526</v>
      </c>
      <c r="G26" s="39">
        <v>28368216100000</v>
      </c>
      <c r="I26" s="39">
        <v>100978936</v>
      </c>
      <c r="J26" s="54"/>
      <c r="K26" s="40">
        <f t="shared" si="0"/>
        <v>1.6716268226736072E-7</v>
      </c>
    </row>
    <row r="27" spans="1:11" ht="21.75" customHeight="1">
      <c r="A27" s="46" t="s">
        <v>523</v>
      </c>
      <c r="C27" s="39">
        <v>2106151</v>
      </c>
      <c r="E27" s="39">
        <v>1000000</v>
      </c>
      <c r="G27" s="39">
        <v>3024000</v>
      </c>
      <c r="I27" s="39">
        <v>82151</v>
      </c>
      <c r="J27" s="54"/>
      <c r="K27" s="40">
        <f t="shared" si="0"/>
        <v>1.3599451583591602E-10</v>
      </c>
    </row>
    <row r="28" spans="1:11" ht="21.75" customHeight="1">
      <c r="A28" s="46" t="s">
        <v>527</v>
      </c>
      <c r="C28" s="39">
        <v>13918</v>
      </c>
      <c r="E28" s="39">
        <v>0</v>
      </c>
      <c r="G28" s="39">
        <v>0</v>
      </c>
      <c r="I28" s="39">
        <v>13918</v>
      </c>
      <c r="J28" s="54"/>
      <c r="K28" s="40">
        <f t="shared" si="0"/>
        <v>2.3040153758375177E-11</v>
      </c>
    </row>
    <row r="29" spans="1:11" ht="21.75" customHeight="1">
      <c r="A29" s="46" t="s">
        <v>537</v>
      </c>
      <c r="C29" s="39">
        <v>72750000000000</v>
      </c>
      <c r="E29" s="39">
        <v>8600000000000</v>
      </c>
      <c r="G29" s="39">
        <v>6200000000000</v>
      </c>
      <c r="I29" s="39">
        <v>75150000000000</v>
      </c>
      <c r="J29" s="54">
        <v>0</v>
      </c>
      <c r="K29" s="40">
        <f t="shared" si="0"/>
        <v>0.12440491126181166</v>
      </c>
    </row>
    <row r="30" spans="1:11" ht="21.75" customHeight="1">
      <c r="A30" s="46" t="s">
        <v>543</v>
      </c>
      <c r="C30" s="39">
        <v>28359000000000</v>
      </c>
      <c r="D30" s="54">
        <v>0</v>
      </c>
      <c r="E30" s="39">
        <v>2750000000000</v>
      </c>
      <c r="F30" s="54">
        <v>0</v>
      </c>
      <c r="G30" s="39">
        <v>0</v>
      </c>
      <c r="H30" s="54">
        <v>0</v>
      </c>
      <c r="I30" s="39">
        <v>31109000000000</v>
      </c>
      <c r="K30" s="40">
        <f t="shared" si="0"/>
        <v>5.1498501456336644E-2</v>
      </c>
    </row>
    <row r="31" spans="1:11" ht="21.75" customHeight="1">
      <c r="A31" s="46" t="s">
        <v>542</v>
      </c>
      <c r="C31" s="39">
        <v>30331000000000</v>
      </c>
      <c r="D31" s="54">
        <v>0</v>
      </c>
      <c r="E31" s="39">
        <v>3800000000000</v>
      </c>
      <c r="F31" s="54">
        <v>0</v>
      </c>
      <c r="G31" s="39">
        <v>9331000000000</v>
      </c>
      <c r="H31" s="54">
        <v>0</v>
      </c>
      <c r="I31" s="39">
        <v>24800000000000</v>
      </c>
      <c r="J31" s="54"/>
      <c r="K31" s="58">
        <f t="shared" si="0"/>
        <v>4.1054448427051617E-2</v>
      </c>
    </row>
    <row r="32" spans="1:11" ht="21.75" customHeight="1">
      <c r="A32" s="46" t="s">
        <v>546</v>
      </c>
      <c r="C32" s="39">
        <v>26880000000000</v>
      </c>
      <c r="D32" s="54">
        <v>0</v>
      </c>
      <c r="E32" s="39">
        <v>13720000000000</v>
      </c>
      <c r="F32" s="54">
        <v>0</v>
      </c>
      <c r="G32" s="39">
        <v>18240000000000</v>
      </c>
      <c r="H32" s="54">
        <v>0</v>
      </c>
      <c r="I32" s="39">
        <v>22360000000000</v>
      </c>
      <c r="K32" s="40">
        <f t="shared" si="0"/>
        <v>3.701522043664815E-2</v>
      </c>
    </row>
    <row r="33" spans="1:11" ht="21.75" customHeight="1">
      <c r="A33" s="46" t="s">
        <v>539</v>
      </c>
      <c r="C33" s="39">
        <v>10850000000000</v>
      </c>
      <c r="D33" s="54">
        <v>0</v>
      </c>
      <c r="E33" s="39">
        <v>9100000000000</v>
      </c>
      <c r="F33" s="54">
        <v>0</v>
      </c>
      <c r="G33" s="39">
        <v>4223000000000</v>
      </c>
      <c r="H33" s="54">
        <v>0</v>
      </c>
      <c r="I33" s="39">
        <v>15727000000000</v>
      </c>
      <c r="K33" s="40">
        <f t="shared" si="0"/>
        <v>2.6034810903719386E-2</v>
      </c>
    </row>
    <row r="34" spans="1:11" ht="21.75" customHeight="1">
      <c r="A34" s="46" t="s">
        <v>545</v>
      </c>
      <c r="C34" s="39">
        <v>16263000000000</v>
      </c>
      <c r="E34" s="39">
        <v>10935000000000</v>
      </c>
      <c r="F34" s="54">
        <v>0</v>
      </c>
      <c r="G34" s="39">
        <v>16263000000000</v>
      </c>
      <c r="H34" s="54">
        <v>0</v>
      </c>
      <c r="I34" s="39">
        <v>10935000000000</v>
      </c>
      <c r="K34" s="40">
        <f t="shared" si="0"/>
        <v>1.8102031997976185E-2</v>
      </c>
    </row>
    <row r="35" spans="1:11" ht="21.75" customHeight="1">
      <c r="A35" s="46" t="s">
        <v>547</v>
      </c>
      <c r="C35" s="39">
        <v>5000000000000</v>
      </c>
      <c r="D35" s="54">
        <v>0</v>
      </c>
      <c r="E35" s="39">
        <v>2821000000000</v>
      </c>
      <c r="F35" s="54">
        <v>0</v>
      </c>
      <c r="G35" s="39">
        <v>500000000000</v>
      </c>
      <c r="H35" s="54">
        <v>0</v>
      </c>
      <c r="I35" s="39">
        <v>7321000000000</v>
      </c>
      <c r="K35" s="40">
        <f t="shared" si="0"/>
        <v>1.211933939251794E-2</v>
      </c>
    </row>
    <row r="36" spans="1:11" ht="21.75" customHeight="1">
      <c r="A36" s="46" t="s">
        <v>548</v>
      </c>
      <c r="C36" s="39">
        <v>5090000000000</v>
      </c>
      <c r="D36" s="54">
        <v>0</v>
      </c>
      <c r="E36" s="39">
        <v>1330000000000</v>
      </c>
      <c r="F36" s="54">
        <v>0</v>
      </c>
      <c r="G36" s="39">
        <v>1300000000000</v>
      </c>
      <c r="H36" s="54">
        <v>0</v>
      </c>
      <c r="I36" s="39">
        <v>5120000000000</v>
      </c>
      <c r="K36" s="40">
        <f t="shared" si="0"/>
        <v>8.475757094617108E-3</v>
      </c>
    </row>
    <row r="37" spans="1:11" ht="21.75" customHeight="1">
      <c r="A37" s="46" t="s">
        <v>538</v>
      </c>
      <c r="C37" s="39">
        <v>3706000000000</v>
      </c>
      <c r="D37" s="54">
        <v>0</v>
      </c>
      <c r="E37" s="39">
        <v>4000000000000</v>
      </c>
      <c r="F37" s="54">
        <v>0</v>
      </c>
      <c r="G37" s="39">
        <v>2706000000000</v>
      </c>
      <c r="H37" s="54">
        <v>0</v>
      </c>
      <c r="I37" s="39">
        <v>5000000000000</v>
      </c>
      <c r="K37" s="40">
        <f t="shared" si="0"/>
        <v>8.2771065377120201E-3</v>
      </c>
    </row>
    <row r="38" spans="1:11" ht="21.75" customHeight="1">
      <c r="A38" s="46" t="s">
        <v>544</v>
      </c>
      <c r="C38" s="39">
        <v>4550000000000</v>
      </c>
      <c r="E38" s="39">
        <v>0</v>
      </c>
      <c r="F38" s="54">
        <v>0</v>
      </c>
      <c r="G38" s="39">
        <v>2300000000000</v>
      </c>
      <c r="H38" s="54">
        <v>0</v>
      </c>
      <c r="I38" s="39">
        <v>2250000000000</v>
      </c>
      <c r="K38" s="40">
        <f t="shared" si="0"/>
        <v>3.7246979419704087E-3</v>
      </c>
    </row>
    <row r="39" spans="1:11" ht="21.75" customHeight="1">
      <c r="A39" s="46" t="s">
        <v>541</v>
      </c>
      <c r="C39" s="39">
        <v>3141000000000</v>
      </c>
      <c r="D39" s="54">
        <v>0</v>
      </c>
      <c r="E39" s="39">
        <v>0</v>
      </c>
      <c r="F39" s="54">
        <v>0</v>
      </c>
      <c r="G39" s="39">
        <v>1400000000000</v>
      </c>
      <c r="H39" s="54">
        <v>0</v>
      </c>
      <c r="I39" s="39">
        <v>1741000000000</v>
      </c>
      <c r="K39" s="40">
        <f t="shared" si="0"/>
        <v>2.8820884964313254E-3</v>
      </c>
    </row>
    <row r="40" spans="1:11" ht="21.75" customHeight="1">
      <c r="A40" s="46" t="s">
        <v>540</v>
      </c>
      <c r="C40" s="39">
        <v>3250000000000</v>
      </c>
      <c r="E40" s="39">
        <v>0</v>
      </c>
      <c r="G40" s="39">
        <v>3250000000000</v>
      </c>
      <c r="I40" s="39">
        <v>0</v>
      </c>
      <c r="K40" s="40">
        <f t="shared" si="0"/>
        <v>0</v>
      </c>
    </row>
    <row r="41" spans="1:11" ht="21.75" customHeight="1" thickBot="1">
      <c r="A41" s="46"/>
      <c r="C41" s="47">
        <f>SUM(C8:C40)</f>
        <v>213669464831358</v>
      </c>
      <c r="D41" s="62"/>
      <c r="E41" s="47">
        <f>SUM(E8:E40)</f>
        <v>362978406865718</v>
      </c>
      <c r="F41" s="62"/>
      <c r="G41" s="47">
        <f>SUM(G8:G40)</f>
        <v>373385689306883</v>
      </c>
      <c r="H41" s="62"/>
      <c r="I41" s="47">
        <f>SUM(I8:I40)</f>
        <v>203262182390193</v>
      </c>
      <c r="J41" s="56">
        <f>SUM(J9:J40)</f>
        <v>0</v>
      </c>
      <c r="K41" s="59">
        <f>SUM(K9:K40)</f>
        <v>0.33586710398918046</v>
      </c>
    </row>
    <row r="42" spans="1:11" ht="21.75" customHeight="1" thickTop="1">
      <c r="A42" s="46"/>
      <c r="C42" s="39"/>
      <c r="E42" s="39"/>
      <c r="G42" s="39"/>
      <c r="I42" s="39"/>
      <c r="K42" s="58"/>
    </row>
    <row r="43" spans="1:11" ht="21.75" customHeight="1">
      <c r="A43" s="46"/>
      <c r="C43" s="39"/>
      <c r="E43" s="39"/>
      <c r="G43" s="39"/>
      <c r="I43" s="39"/>
      <c r="K43" s="58"/>
    </row>
    <row r="44" spans="1:11" ht="21.75" customHeight="1">
      <c r="A44" s="46"/>
      <c r="C44" s="39"/>
      <c r="E44" s="39"/>
      <c r="G44" s="39"/>
      <c r="I44" s="39"/>
      <c r="K44" s="58"/>
    </row>
    <row r="45" spans="1:11" ht="21.75" customHeight="1">
      <c r="A45" s="46"/>
      <c r="C45" s="39"/>
      <c r="E45" s="39"/>
      <c r="G45" s="39"/>
      <c r="I45" s="39"/>
      <c r="K45" s="58"/>
    </row>
    <row r="46" spans="1:11" ht="21.75" customHeight="1">
      <c r="A46" s="46"/>
      <c r="C46" s="39"/>
      <c r="E46" s="39"/>
      <c r="G46" s="39"/>
      <c r="I46" s="39"/>
      <c r="K46" s="58"/>
    </row>
    <row r="47" spans="1:11" ht="21.75" customHeight="1">
      <c r="A47" s="46"/>
      <c r="C47" s="39"/>
      <c r="E47" s="39"/>
      <c r="G47" s="39"/>
      <c r="I47" s="39"/>
      <c r="K47" s="58"/>
    </row>
    <row r="48" spans="1:11" ht="21.75" customHeight="1">
      <c r="A48" s="46"/>
      <c r="C48" s="39"/>
      <c r="E48" s="39"/>
      <c r="G48" s="39"/>
      <c r="I48" s="39"/>
      <c r="K48" s="58"/>
    </row>
    <row r="49" spans="1:11" ht="21.75" customHeight="1">
      <c r="A49" s="46"/>
      <c r="C49" s="39"/>
      <c r="E49" s="39"/>
      <c r="G49" s="39"/>
      <c r="I49" s="39"/>
      <c r="K49" s="58"/>
    </row>
    <row r="50" spans="1:11" ht="21.75" customHeight="1">
      <c r="A50" s="46"/>
      <c r="C50" s="39"/>
      <c r="E50" s="39"/>
      <c r="G50" s="39"/>
      <c r="I50" s="39"/>
      <c r="K50" s="58"/>
    </row>
    <row r="51" spans="1:11" ht="21.75" customHeight="1">
      <c r="A51" s="46"/>
      <c r="C51" s="39"/>
      <c r="E51" s="39"/>
      <c r="G51" s="39"/>
      <c r="I51" s="39"/>
      <c r="K51" s="58"/>
    </row>
    <row r="52" spans="1:11" ht="21.75" customHeight="1">
      <c r="A52" s="46"/>
      <c r="C52" s="39"/>
      <c r="E52" s="39"/>
      <c r="G52" s="39"/>
      <c r="I52" s="39"/>
      <c r="K52" s="58"/>
    </row>
    <row r="53" spans="1:11" ht="21.75" customHeight="1">
      <c r="A53" s="46"/>
      <c r="C53" s="39"/>
      <c r="E53" s="39"/>
      <c r="G53" s="39"/>
      <c r="I53" s="39"/>
      <c r="K53" s="58"/>
    </row>
    <row r="54" spans="1:11" ht="21.75" customHeight="1">
      <c r="A54" s="46"/>
      <c r="C54" s="39"/>
      <c r="E54" s="39"/>
      <c r="G54" s="39"/>
      <c r="I54" s="39"/>
      <c r="K54" s="58"/>
    </row>
    <row r="55" spans="1:11" ht="21.75" customHeight="1">
      <c r="A55" s="46"/>
      <c r="C55" s="39"/>
      <c r="E55" s="39"/>
      <c r="G55" s="39"/>
      <c r="I55" s="39"/>
      <c r="K55" s="58"/>
    </row>
    <row r="56" spans="1:11" ht="21.75" customHeight="1">
      <c r="A56" s="46"/>
      <c r="C56" s="39"/>
      <c r="E56" s="39"/>
      <c r="G56" s="39"/>
      <c r="I56" s="39"/>
      <c r="K56" s="58"/>
    </row>
    <row r="57" spans="1:11" ht="21.75" customHeight="1">
      <c r="A57" s="46"/>
      <c r="C57" s="39"/>
      <c r="E57" s="39"/>
      <c r="G57" s="39"/>
      <c r="I57" s="39"/>
      <c r="K57" s="58"/>
    </row>
    <row r="58" spans="1:11" ht="21.75" customHeight="1">
      <c r="A58" s="46"/>
      <c r="C58" s="39"/>
      <c r="E58" s="39"/>
      <c r="G58" s="39"/>
      <c r="I58" s="39"/>
      <c r="K58" s="58"/>
    </row>
    <row r="59" spans="1:11" ht="21.75" customHeight="1">
      <c r="A59" s="46"/>
      <c r="C59" s="39"/>
      <c r="E59" s="39"/>
      <c r="G59" s="39"/>
      <c r="I59" s="39"/>
      <c r="K59" s="58"/>
    </row>
    <row r="60" spans="1:11" ht="21.75" customHeight="1">
      <c r="A60" s="46"/>
      <c r="C60" s="39"/>
      <c r="E60" s="39"/>
      <c r="G60" s="39"/>
      <c r="I60" s="39"/>
      <c r="K60" s="58"/>
    </row>
    <row r="61" spans="1:11" ht="21.75" customHeight="1">
      <c r="A61" s="46"/>
      <c r="C61" s="39"/>
      <c r="E61" s="39"/>
      <c r="G61" s="39"/>
      <c r="I61" s="39"/>
      <c r="K61" s="58"/>
    </row>
    <row r="62" spans="1:11" ht="21.75" customHeight="1">
      <c r="A62" s="46"/>
      <c r="C62" s="39"/>
      <c r="E62" s="39"/>
      <c r="G62" s="39"/>
      <c r="I62" s="39"/>
      <c r="K62" s="58"/>
    </row>
    <row r="63" spans="1:11" ht="21.75" customHeight="1">
      <c r="A63" s="46"/>
      <c r="C63" s="39"/>
      <c r="E63" s="39"/>
      <c r="G63" s="39"/>
      <c r="I63" s="39"/>
      <c r="K63" s="58"/>
    </row>
    <row r="64" spans="1:11" ht="21.75" customHeight="1">
      <c r="A64" s="46"/>
      <c r="C64" s="39"/>
      <c r="E64" s="39"/>
      <c r="G64" s="39"/>
      <c r="I64" s="39"/>
      <c r="K64" s="58"/>
    </row>
    <row r="65" spans="1:11" ht="21.75" customHeight="1">
      <c r="A65" s="46"/>
      <c r="C65" s="39"/>
      <c r="E65" s="39"/>
      <c r="G65" s="39"/>
      <c r="I65" s="39"/>
      <c r="K65" s="58"/>
    </row>
    <row r="66" spans="1:11" ht="21.75" customHeight="1">
      <c r="A66" s="46"/>
      <c r="C66" s="39"/>
      <c r="E66" s="39"/>
      <c r="G66" s="39"/>
      <c r="I66" s="39"/>
      <c r="K66" s="58"/>
    </row>
    <row r="67" spans="1:11" ht="21.75" customHeight="1">
      <c r="A67" s="46"/>
      <c r="C67" s="39"/>
      <c r="E67" s="39"/>
      <c r="G67" s="39"/>
      <c r="I67" s="39"/>
      <c r="K67" s="58"/>
    </row>
    <row r="68" spans="1:11" ht="21.75" customHeight="1">
      <c r="A68" s="46"/>
      <c r="C68" s="39"/>
      <c r="E68" s="39"/>
      <c r="G68" s="39"/>
      <c r="I68" s="39"/>
      <c r="K68" s="58"/>
    </row>
    <row r="69" spans="1:11" ht="21.75" customHeight="1">
      <c r="A69" s="46"/>
      <c r="C69" s="39"/>
      <c r="E69" s="39"/>
      <c r="G69" s="39"/>
      <c r="I69" s="39"/>
      <c r="K69" s="58"/>
    </row>
    <row r="70" spans="1:11" ht="21.75" customHeight="1">
      <c r="A70" s="46"/>
      <c r="C70" s="39"/>
      <c r="E70" s="39"/>
      <c r="G70" s="39"/>
      <c r="I70" s="39"/>
      <c r="K70" s="58"/>
    </row>
    <row r="71" spans="1:11" ht="21.75" customHeight="1">
      <c r="A71" s="46"/>
      <c r="C71" s="39"/>
      <c r="E71" s="39"/>
      <c r="G71" s="39"/>
      <c r="I71" s="39"/>
      <c r="K71" s="58"/>
    </row>
    <row r="72" spans="1:11" ht="21.75" customHeight="1">
      <c r="A72" s="46"/>
      <c r="C72" s="39"/>
      <c r="E72" s="39"/>
      <c r="G72" s="39"/>
      <c r="I72" s="39"/>
      <c r="K72" s="58"/>
    </row>
    <row r="73" spans="1:11" ht="21.75" customHeight="1">
      <c r="A73" s="46"/>
      <c r="C73" s="39"/>
      <c r="E73" s="39"/>
      <c r="G73" s="39"/>
      <c r="I73" s="39"/>
      <c r="K73" s="58"/>
    </row>
    <row r="74" spans="1:11" ht="21.75" customHeight="1">
      <c r="A74" s="46"/>
      <c r="C74" s="39"/>
      <c r="E74" s="39"/>
      <c r="G74" s="39"/>
      <c r="I74" s="39"/>
      <c r="K74" s="58"/>
    </row>
    <row r="75" spans="1:11" ht="21.75" customHeight="1">
      <c r="A75" s="46"/>
      <c r="C75" s="39"/>
      <c r="E75" s="39"/>
      <c r="G75" s="39"/>
      <c r="I75" s="39"/>
      <c r="K75" s="58"/>
    </row>
    <row r="76" spans="1:11" ht="21.75" customHeight="1">
      <c r="A76" s="46"/>
      <c r="C76" s="39"/>
      <c r="E76" s="39"/>
      <c r="G76" s="39"/>
      <c r="I76" s="39"/>
      <c r="K76" s="58"/>
    </row>
    <row r="77" spans="1:11" ht="21.75" customHeight="1">
      <c r="A77" s="46"/>
      <c r="C77" s="39"/>
      <c r="E77" s="39"/>
      <c r="G77" s="39"/>
      <c r="I77" s="39"/>
      <c r="K77" s="58"/>
    </row>
    <row r="78" spans="1:11" ht="21.75" customHeight="1">
      <c r="A78" s="46"/>
      <c r="C78" s="39"/>
      <c r="E78" s="39"/>
      <c r="G78" s="39"/>
      <c r="I78" s="39"/>
      <c r="K78" s="58"/>
    </row>
    <row r="79" spans="1:11" ht="21.75" customHeight="1">
      <c r="A79" s="46"/>
      <c r="C79" s="39"/>
      <c r="E79" s="39"/>
      <c r="G79" s="39"/>
      <c r="I79" s="39"/>
      <c r="K79" s="58"/>
    </row>
    <row r="80" spans="1:11" ht="21.75" customHeight="1">
      <c r="A80" s="46"/>
      <c r="C80" s="39"/>
      <c r="E80" s="39"/>
      <c r="G80" s="39"/>
      <c r="I80" s="39"/>
      <c r="K80" s="58"/>
    </row>
    <row r="81" spans="1:11" ht="21.75" customHeight="1">
      <c r="A81" s="46"/>
      <c r="C81" s="39"/>
      <c r="E81" s="39"/>
      <c r="G81" s="39"/>
      <c r="I81" s="39"/>
      <c r="K81" s="58"/>
    </row>
    <row r="82" spans="1:11" ht="21.75" customHeight="1">
      <c r="A82" s="46"/>
      <c r="C82" s="39"/>
      <c r="E82" s="39"/>
      <c r="G82" s="39"/>
      <c r="I82" s="39"/>
      <c r="K82" s="58"/>
    </row>
    <row r="83" spans="1:11" ht="21.75" customHeight="1">
      <c r="A83" s="46"/>
      <c r="C83" s="39"/>
      <c r="E83" s="39"/>
      <c r="G83" s="39"/>
      <c r="I83" s="39"/>
      <c r="K83" s="58"/>
    </row>
    <row r="84" spans="1:11" ht="21.75" customHeight="1">
      <c r="A84" s="46"/>
      <c r="C84" s="39"/>
      <c r="E84" s="39"/>
      <c r="G84" s="39"/>
      <c r="I84" s="39"/>
      <c r="K84" s="58"/>
    </row>
    <row r="85" spans="1:11" ht="21.75" customHeight="1">
      <c r="A85" s="46"/>
      <c r="C85" s="39"/>
      <c r="E85" s="39"/>
      <c r="G85" s="39"/>
      <c r="I85" s="39"/>
      <c r="K85" s="58"/>
    </row>
    <row r="86" spans="1:11" ht="21.75" customHeight="1">
      <c r="A86" s="46"/>
      <c r="C86" s="39"/>
      <c r="E86" s="39"/>
      <c r="G86" s="39"/>
      <c r="I86" s="39"/>
      <c r="K86" s="58"/>
    </row>
    <row r="87" spans="1:11" ht="21.75" customHeight="1">
      <c r="A87" s="46"/>
      <c r="C87" s="39"/>
      <c r="E87" s="39"/>
      <c r="G87" s="39"/>
      <c r="I87" s="39"/>
      <c r="K87" s="58"/>
    </row>
    <row r="88" spans="1:11" ht="21.75" customHeight="1">
      <c r="A88" s="46"/>
      <c r="C88" s="39"/>
      <c r="E88" s="39"/>
      <c r="G88" s="39"/>
      <c r="I88" s="39"/>
      <c r="K88" s="58"/>
    </row>
    <row r="89" spans="1:11" ht="21.75" customHeight="1">
      <c r="A89" s="46"/>
      <c r="C89" s="39"/>
      <c r="E89" s="39"/>
      <c r="G89" s="39"/>
      <c r="I89" s="39"/>
      <c r="K89" s="58"/>
    </row>
    <row r="90" spans="1:11" ht="21.75" customHeight="1">
      <c r="A90" s="46"/>
      <c r="C90" s="39"/>
      <c r="E90" s="39"/>
      <c r="G90" s="39"/>
      <c r="I90" s="39"/>
      <c r="K90" s="58"/>
    </row>
    <row r="91" spans="1:11" ht="21.75" customHeight="1">
      <c r="A91" s="46"/>
      <c r="C91" s="39"/>
      <c r="E91" s="39"/>
      <c r="G91" s="39"/>
      <c r="I91" s="39"/>
      <c r="K91" s="58"/>
    </row>
    <row r="92" spans="1:11" ht="21.75" customHeight="1">
      <c r="A92" s="46"/>
      <c r="C92" s="39"/>
      <c r="E92" s="39"/>
      <c r="G92" s="39"/>
      <c r="I92" s="39"/>
      <c r="K92" s="58"/>
    </row>
    <row r="93" spans="1:11" ht="21.75" customHeight="1">
      <c r="A93" s="46"/>
      <c r="C93" s="39"/>
      <c r="E93" s="39"/>
      <c r="G93" s="39"/>
      <c r="I93" s="39"/>
      <c r="K93" s="58"/>
    </row>
    <row r="94" spans="1:11" ht="21.75" customHeight="1">
      <c r="A94" s="46"/>
      <c r="C94" s="39"/>
      <c r="E94" s="39"/>
      <c r="G94" s="39"/>
      <c r="I94" s="39"/>
      <c r="K94" s="58"/>
    </row>
    <row r="95" spans="1:11" ht="21.75" customHeight="1">
      <c r="A95" s="46"/>
      <c r="C95" s="39"/>
      <c r="E95" s="39"/>
      <c r="G95" s="39"/>
      <c r="I95" s="39"/>
      <c r="K95" s="58"/>
    </row>
    <row r="96" spans="1:11" ht="21.75" customHeight="1">
      <c r="A96" s="46"/>
      <c r="C96" s="39"/>
      <c r="E96" s="39"/>
      <c r="G96" s="39"/>
      <c r="I96" s="39"/>
      <c r="K96" s="58"/>
    </row>
    <row r="97" spans="1:11" ht="21.75" customHeight="1">
      <c r="A97" s="46"/>
      <c r="C97" s="39"/>
      <c r="E97" s="39"/>
      <c r="G97" s="39"/>
      <c r="I97" s="39"/>
      <c r="K97" s="58"/>
    </row>
    <row r="98" spans="1:11" ht="21.75" customHeight="1">
      <c r="A98" s="46"/>
      <c r="C98" s="39"/>
      <c r="E98" s="39"/>
      <c r="G98" s="39"/>
      <c r="I98" s="39"/>
      <c r="K98" s="58"/>
    </row>
    <row r="99" spans="1:11" ht="21.75" customHeight="1">
      <c r="A99" s="46"/>
      <c r="C99" s="39"/>
      <c r="E99" s="39"/>
      <c r="G99" s="39"/>
      <c r="I99" s="39"/>
      <c r="K99" s="58"/>
    </row>
    <row r="100" spans="1:11" ht="21.75" customHeight="1">
      <c r="A100" s="46"/>
      <c r="C100" s="39"/>
      <c r="E100" s="39"/>
      <c r="G100" s="39"/>
      <c r="I100" s="39"/>
      <c r="K100" s="58"/>
    </row>
    <row r="101" spans="1:11" ht="21.75" customHeight="1">
      <c r="A101" s="46"/>
      <c r="C101" s="39"/>
      <c r="E101" s="39"/>
      <c r="G101" s="39"/>
      <c r="I101" s="39"/>
      <c r="K101" s="58"/>
    </row>
    <row r="102" spans="1:11" ht="21.75" customHeight="1">
      <c r="A102" s="46"/>
      <c r="C102" s="39"/>
      <c r="E102" s="39"/>
      <c r="G102" s="39"/>
      <c r="I102" s="39"/>
      <c r="K102" s="58"/>
    </row>
    <row r="103" spans="1:11" ht="21.75" customHeight="1">
      <c r="A103" s="46"/>
      <c r="C103" s="39"/>
      <c r="E103" s="39"/>
      <c r="G103" s="39"/>
      <c r="I103" s="39"/>
      <c r="K103" s="58"/>
    </row>
    <row r="104" spans="1:11" ht="21.75" customHeight="1">
      <c r="A104" s="46"/>
      <c r="C104" s="39"/>
      <c r="E104" s="39"/>
      <c r="G104" s="39"/>
      <c r="I104" s="39"/>
      <c r="K104" s="58"/>
    </row>
    <row r="105" spans="1:11" ht="21.75" customHeight="1">
      <c r="A105" s="46"/>
      <c r="C105" s="39"/>
      <c r="E105" s="39"/>
      <c r="G105" s="39"/>
      <c r="I105" s="39"/>
      <c r="K105" s="58"/>
    </row>
    <row r="106" spans="1:11" ht="21.75" customHeight="1">
      <c r="A106" s="46"/>
      <c r="C106" s="39"/>
      <c r="E106" s="39"/>
      <c r="G106" s="39"/>
      <c r="I106" s="39"/>
      <c r="K106" s="58"/>
    </row>
    <row r="107" spans="1:11" ht="21.75" customHeight="1">
      <c r="A107" s="46"/>
      <c r="C107" s="39"/>
      <c r="E107" s="39"/>
      <c r="G107" s="39"/>
      <c r="I107" s="39"/>
      <c r="K107" s="58"/>
    </row>
    <row r="108" spans="1:11" ht="21.75" customHeight="1">
      <c r="A108" s="46"/>
      <c r="C108" s="39"/>
      <c r="E108" s="39"/>
      <c r="G108" s="39"/>
      <c r="I108" s="39"/>
      <c r="K108" s="58"/>
    </row>
    <row r="109" spans="1:11" ht="21.75" customHeight="1">
      <c r="A109" s="46"/>
      <c r="C109" s="39"/>
      <c r="E109" s="39"/>
      <c r="G109" s="39"/>
      <c r="I109" s="39"/>
      <c r="K109" s="58"/>
    </row>
    <row r="110" spans="1:11" ht="21.75" customHeight="1">
      <c r="A110" s="46"/>
      <c r="C110" s="39"/>
      <c r="E110" s="39"/>
      <c r="G110" s="39"/>
      <c r="I110" s="39"/>
      <c r="K110" s="58"/>
    </row>
    <row r="111" spans="1:11" ht="21.75" customHeight="1">
      <c r="A111" s="46"/>
      <c r="C111" s="39"/>
      <c r="E111" s="39"/>
      <c r="G111" s="39"/>
      <c r="I111" s="39"/>
      <c r="K111" s="58"/>
    </row>
    <row r="112" spans="1:11" ht="21.75" customHeight="1">
      <c r="A112" s="46"/>
      <c r="C112" s="39"/>
      <c r="E112" s="39"/>
      <c r="G112" s="39"/>
      <c r="I112" s="39"/>
      <c r="K112" s="58"/>
    </row>
    <row r="113" spans="1:11" ht="21.75" customHeight="1">
      <c r="A113" s="46"/>
      <c r="C113" s="39"/>
      <c r="E113" s="39"/>
      <c r="G113" s="39"/>
      <c r="I113" s="39"/>
      <c r="K113" s="58"/>
    </row>
    <row r="114" spans="1:11" ht="21.75" customHeight="1">
      <c r="A114" s="46"/>
      <c r="C114" s="39"/>
      <c r="E114" s="39"/>
      <c r="G114" s="39"/>
      <c r="I114" s="39"/>
      <c r="K114" s="58"/>
    </row>
    <row r="115" spans="1:11" ht="21.75" customHeight="1">
      <c r="A115" s="46"/>
      <c r="C115" s="39"/>
      <c r="E115" s="39"/>
      <c r="G115" s="39"/>
      <c r="I115" s="39"/>
      <c r="K115" s="58"/>
    </row>
    <row r="116" spans="1:11" ht="21.75" customHeight="1">
      <c r="A116" s="46"/>
      <c r="C116" s="39"/>
      <c r="E116" s="39"/>
      <c r="G116" s="39"/>
      <c r="I116" s="39"/>
      <c r="K116" s="58"/>
    </row>
    <row r="117" spans="1:11" ht="21.75" customHeight="1">
      <c r="A117" s="46"/>
      <c r="C117" s="39"/>
      <c r="E117" s="39"/>
      <c r="G117" s="39"/>
      <c r="I117" s="39"/>
      <c r="K117" s="58"/>
    </row>
    <row r="118" spans="1:11" ht="21.75" customHeight="1">
      <c r="A118" s="46"/>
      <c r="C118" s="39"/>
      <c r="E118" s="39"/>
      <c r="G118" s="39"/>
      <c r="I118" s="39"/>
      <c r="K118" s="58"/>
    </row>
    <row r="119" spans="1:11" ht="21.75" customHeight="1">
      <c r="A119" s="46"/>
      <c r="C119" s="39"/>
      <c r="E119" s="39"/>
      <c r="G119" s="39"/>
      <c r="I119" s="39"/>
      <c r="K119" s="58"/>
    </row>
    <row r="120" spans="1:11" ht="21.75" customHeight="1">
      <c r="A120" s="46"/>
      <c r="C120" s="39"/>
      <c r="E120" s="39"/>
      <c r="G120" s="39"/>
      <c r="I120" s="39"/>
      <c r="K120" s="58"/>
    </row>
    <row r="121" spans="1:11" ht="21.75" customHeight="1">
      <c r="A121" s="46"/>
      <c r="C121" s="39"/>
      <c r="E121" s="39"/>
      <c r="G121" s="39"/>
      <c r="I121" s="39"/>
      <c r="K121" s="58"/>
    </row>
    <row r="122" spans="1:11" ht="21.75" customHeight="1">
      <c r="A122" s="46"/>
      <c r="C122" s="39"/>
      <c r="E122" s="39"/>
      <c r="G122" s="39"/>
      <c r="I122" s="39"/>
      <c r="K122" s="58"/>
    </row>
    <row r="123" spans="1:11" ht="21.75" customHeight="1">
      <c r="A123" s="46"/>
      <c r="C123" s="39"/>
      <c r="E123" s="39"/>
      <c r="G123" s="39"/>
      <c r="I123" s="39"/>
      <c r="K123" s="58"/>
    </row>
    <row r="124" spans="1:11" ht="21.75" customHeight="1">
      <c r="A124" s="46"/>
      <c r="C124" s="39"/>
      <c r="E124" s="39"/>
      <c r="G124" s="39"/>
      <c r="I124" s="39"/>
      <c r="K124" s="58"/>
    </row>
    <row r="125" spans="1:11" ht="21.75" customHeight="1">
      <c r="A125" s="48"/>
      <c r="C125" s="49"/>
      <c r="E125" s="49"/>
      <c r="G125" s="49"/>
      <c r="I125" s="49"/>
      <c r="K125" s="60"/>
    </row>
    <row r="126" spans="1:11" ht="21.75" customHeight="1" thickBot="1">
      <c r="A126" s="50"/>
      <c r="C126" s="51"/>
      <c r="E126" s="51"/>
      <c r="G126" s="51"/>
      <c r="I126" s="51"/>
      <c r="K126" s="61"/>
    </row>
    <row r="127" spans="1:11" ht="13.5" thickTop="1"/>
  </sheetData>
  <sortState xmlns:xlrd2="http://schemas.microsoft.com/office/spreadsheetml/2017/richdata2" ref="A8:I12">
    <sortCondition descending="1" ref="I8:I12"/>
  </sortState>
  <mergeCells count="3">
    <mergeCell ref="A1:K1"/>
    <mergeCell ref="A3:K3"/>
    <mergeCell ref="A2:K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3" sqref="F13"/>
    </sheetView>
  </sheetViews>
  <sheetFormatPr defaultRowHeight="12.75"/>
  <cols>
    <col min="1" max="1" width="2.5703125" customWidth="1"/>
    <col min="2" max="2" width="55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4.45" customHeight="1"/>
    <row r="5" spans="1:10" ht="29.1" customHeight="1">
      <c r="A5" s="1" t="s">
        <v>352</v>
      </c>
      <c r="B5" s="70" t="s">
        <v>353</v>
      </c>
      <c r="C5" s="70"/>
      <c r="D5" s="70"/>
      <c r="E5" s="70"/>
      <c r="F5" s="70"/>
      <c r="G5" s="70"/>
      <c r="H5" s="70"/>
      <c r="I5" s="70"/>
      <c r="J5" s="70"/>
    </row>
    <row r="6" spans="1:10" ht="14.45" customHeight="1"/>
    <row r="7" spans="1:10" ht="14.45" customHeight="1">
      <c r="A7" s="71" t="s">
        <v>354</v>
      </c>
      <c r="B7" s="71"/>
      <c r="D7" s="2" t="s">
        <v>355</v>
      </c>
      <c r="F7" s="2" t="s">
        <v>348</v>
      </c>
      <c r="H7" s="2" t="s">
        <v>356</v>
      </c>
      <c r="J7" s="2" t="s">
        <v>357</v>
      </c>
    </row>
    <row r="8" spans="1:10" ht="21.75" customHeight="1">
      <c r="A8" s="73" t="s">
        <v>358</v>
      </c>
      <c r="B8" s="73"/>
      <c r="D8" s="5" t="s">
        <v>359</v>
      </c>
      <c r="F8" s="6">
        <v>136432178062</v>
      </c>
      <c r="H8" s="7">
        <v>1.05</v>
      </c>
      <c r="J8" s="7">
        <v>0.02</v>
      </c>
    </row>
    <row r="9" spans="1:10" ht="21.75" customHeight="1">
      <c r="A9" s="75" t="s">
        <v>360</v>
      </c>
      <c r="B9" s="75"/>
      <c r="D9" s="8" t="s">
        <v>361</v>
      </c>
      <c r="F9" s="9">
        <v>69415703485</v>
      </c>
      <c r="H9" s="10">
        <v>0.53</v>
      </c>
      <c r="J9" s="10">
        <v>0.01</v>
      </c>
    </row>
    <row r="10" spans="1:10" ht="21.75" customHeight="1">
      <c r="A10" s="75" t="s">
        <v>362</v>
      </c>
      <c r="B10" s="75"/>
      <c r="D10" s="8" t="s">
        <v>363</v>
      </c>
      <c r="F10" s="9">
        <v>7224626750935</v>
      </c>
      <c r="H10" s="10">
        <v>55.68</v>
      </c>
      <c r="J10" s="10">
        <v>1.2</v>
      </c>
    </row>
    <row r="11" spans="1:10" ht="21.75" customHeight="1">
      <c r="A11" s="75" t="s">
        <v>364</v>
      </c>
      <c r="B11" s="75"/>
      <c r="D11" s="8" t="s">
        <v>365</v>
      </c>
      <c r="F11" s="9">
        <v>5210363488314</v>
      </c>
      <c r="H11" s="10">
        <v>40.15</v>
      </c>
      <c r="J11" s="10">
        <v>0.86</v>
      </c>
    </row>
    <row r="12" spans="1:10" ht="21.75" customHeight="1">
      <c r="A12" s="77" t="s">
        <v>366</v>
      </c>
      <c r="B12" s="77"/>
      <c r="D12" s="11" t="s">
        <v>367</v>
      </c>
      <c r="F12" s="13">
        <f>'سایر درآمدها'!D11</f>
        <v>773704608</v>
      </c>
      <c r="H12" s="14">
        <v>0.59</v>
      </c>
      <c r="J12" s="14">
        <v>0.01</v>
      </c>
    </row>
    <row r="13" spans="1:10" ht="21.75" customHeight="1">
      <c r="A13" s="79" t="s">
        <v>50</v>
      </c>
      <c r="B13" s="79"/>
      <c r="D13" s="16"/>
      <c r="F13" s="16">
        <v>12717429171555</v>
      </c>
      <c r="H13" s="17">
        <v>98</v>
      </c>
      <c r="J13" s="17">
        <v>2.1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3"/>
  <sheetViews>
    <sheetView rightToLeft="1" topLeftCell="A40" workbookViewId="0">
      <selection activeCell="J53" sqref="J53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7109375" bestFit="1" customWidth="1"/>
    <col min="7" max="7" width="1.28515625" customWidth="1"/>
    <col min="8" max="8" width="13.8554687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6.85546875" bestFit="1" customWidth="1"/>
    <col min="18" max="18" width="1.28515625" customWidth="1"/>
    <col min="19" max="19" width="15.5703125" bestFit="1" customWidth="1"/>
    <col min="20" max="20" width="1.28515625" customWidth="1"/>
    <col min="21" max="21" width="16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21.75" customHeight="1">
      <c r="A2" s="68" t="s">
        <v>351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ht="14.45" customHeight="1"/>
    <row r="5" spans="1:23" ht="14.45" customHeight="1">
      <c r="A5" s="1" t="s">
        <v>368</v>
      </c>
      <c r="B5" s="70" t="s">
        <v>369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4.45" customHeight="1">
      <c r="D6" s="71" t="s">
        <v>370</v>
      </c>
      <c r="E6" s="71"/>
      <c r="F6" s="71"/>
      <c r="G6" s="71"/>
      <c r="H6" s="71"/>
      <c r="I6" s="71"/>
      <c r="J6" s="71"/>
      <c r="K6" s="71"/>
      <c r="L6" s="71"/>
      <c r="N6" s="71" t="s">
        <v>371</v>
      </c>
      <c r="O6" s="71"/>
      <c r="P6" s="71"/>
      <c r="Q6" s="71"/>
      <c r="R6" s="71"/>
      <c r="S6" s="71"/>
      <c r="T6" s="71"/>
      <c r="U6" s="71"/>
      <c r="V6" s="71"/>
      <c r="W6" s="71"/>
    </row>
    <row r="7" spans="1:23" ht="14.45" customHeight="1">
      <c r="D7" s="3"/>
      <c r="E7" s="3"/>
      <c r="F7" s="3"/>
      <c r="G7" s="3"/>
      <c r="H7" s="3"/>
      <c r="I7" s="3"/>
      <c r="J7" s="72" t="s">
        <v>50</v>
      </c>
      <c r="K7" s="72"/>
      <c r="L7" s="72"/>
      <c r="N7" s="3"/>
      <c r="O7" s="3"/>
      <c r="P7" s="3"/>
      <c r="Q7" s="3"/>
      <c r="R7" s="3"/>
      <c r="S7" s="3"/>
      <c r="T7" s="3"/>
      <c r="U7" s="72" t="s">
        <v>50</v>
      </c>
      <c r="V7" s="72"/>
      <c r="W7" s="72"/>
    </row>
    <row r="8" spans="1:23" ht="14.45" customHeight="1">
      <c r="A8" s="71" t="s">
        <v>372</v>
      </c>
      <c r="B8" s="71"/>
      <c r="D8" s="2" t="s">
        <v>373</v>
      </c>
      <c r="F8" s="2" t="s">
        <v>374</v>
      </c>
      <c r="H8" s="2" t="s">
        <v>375</v>
      </c>
      <c r="J8" s="4" t="s">
        <v>348</v>
      </c>
      <c r="K8" s="3"/>
      <c r="L8" s="4" t="s">
        <v>356</v>
      </c>
      <c r="N8" s="2" t="s">
        <v>373</v>
      </c>
      <c r="P8" s="71" t="s">
        <v>374</v>
      </c>
      <c r="Q8" s="71"/>
      <c r="S8" s="2" t="s">
        <v>375</v>
      </c>
      <c r="U8" s="4" t="s">
        <v>348</v>
      </c>
      <c r="V8" s="3"/>
      <c r="W8" s="4" t="s">
        <v>356</v>
      </c>
    </row>
    <row r="9" spans="1:23" ht="21.75" customHeight="1">
      <c r="A9" s="73" t="s">
        <v>20</v>
      </c>
      <c r="B9" s="73"/>
      <c r="D9" s="6">
        <v>0</v>
      </c>
      <c r="F9" s="6">
        <v>8541070101</v>
      </c>
      <c r="H9" s="6">
        <v>464371986</v>
      </c>
      <c r="J9" s="6">
        <v>9005442087</v>
      </c>
      <c r="L9" s="7">
        <v>7.0000000000000007E-2</v>
      </c>
      <c r="N9" s="6">
        <v>0</v>
      </c>
      <c r="P9" s="74">
        <v>-15640174621</v>
      </c>
      <c r="Q9" s="74"/>
      <c r="S9" s="6">
        <v>-5523138812</v>
      </c>
      <c r="U9" s="6">
        <v>-21163313433</v>
      </c>
      <c r="W9" s="7">
        <v>-0.03</v>
      </c>
    </row>
    <row r="10" spans="1:23" ht="21.75" customHeight="1">
      <c r="A10" s="75" t="s">
        <v>19</v>
      </c>
      <c r="B10" s="75"/>
      <c r="D10" s="9">
        <v>0</v>
      </c>
      <c r="F10" s="9">
        <v>51863975190</v>
      </c>
      <c r="H10" s="9">
        <v>-4306</v>
      </c>
      <c r="J10" s="9">
        <v>51863970884</v>
      </c>
      <c r="L10" s="10">
        <v>0.4</v>
      </c>
      <c r="N10" s="9">
        <v>0</v>
      </c>
      <c r="P10" s="76">
        <v>353855054059</v>
      </c>
      <c r="Q10" s="76"/>
      <c r="S10" s="9">
        <v>29632167130</v>
      </c>
      <c r="U10" s="9">
        <v>383487221189</v>
      </c>
      <c r="W10" s="10">
        <v>0.55000000000000004</v>
      </c>
    </row>
    <row r="11" spans="1:23" ht="21.75" customHeight="1">
      <c r="A11" s="75" t="s">
        <v>32</v>
      </c>
      <c r="B11" s="75"/>
      <c r="D11" s="9">
        <v>0</v>
      </c>
      <c r="F11" s="9">
        <v>1977830093</v>
      </c>
      <c r="H11" s="9">
        <v>2752235592</v>
      </c>
      <c r="J11" s="9">
        <v>4730065685</v>
      </c>
      <c r="L11" s="10">
        <v>0.04</v>
      </c>
      <c r="N11" s="9">
        <v>0</v>
      </c>
      <c r="P11" s="76">
        <v>-1008727815</v>
      </c>
      <c r="Q11" s="76"/>
      <c r="S11" s="9">
        <v>5676128251</v>
      </c>
      <c r="U11" s="9">
        <v>4667400436</v>
      </c>
      <c r="W11" s="10">
        <v>0.01</v>
      </c>
    </row>
    <row r="12" spans="1:23" ht="21.75" customHeight="1">
      <c r="A12" s="75" t="s">
        <v>34</v>
      </c>
      <c r="B12" s="75"/>
      <c r="D12" s="9">
        <v>0</v>
      </c>
      <c r="F12" s="9">
        <v>11921218168</v>
      </c>
      <c r="H12" s="9">
        <v>1739515410</v>
      </c>
      <c r="J12" s="9">
        <v>13660733578</v>
      </c>
      <c r="L12" s="10">
        <v>0.11</v>
      </c>
      <c r="N12" s="9">
        <v>0</v>
      </c>
      <c r="P12" s="76">
        <v>13139314720</v>
      </c>
      <c r="Q12" s="76"/>
      <c r="S12" s="9">
        <v>11190336599</v>
      </c>
      <c r="U12" s="9">
        <v>24329651319</v>
      </c>
      <c r="W12" s="10">
        <v>0.03</v>
      </c>
    </row>
    <row r="13" spans="1:23" ht="21.75" customHeight="1">
      <c r="A13" s="75" t="s">
        <v>23</v>
      </c>
      <c r="B13" s="75"/>
      <c r="D13" s="9">
        <v>0</v>
      </c>
      <c r="F13" s="9">
        <v>27186076198</v>
      </c>
      <c r="H13" s="9">
        <v>-3268</v>
      </c>
      <c r="J13" s="9">
        <v>27186072930</v>
      </c>
      <c r="L13" s="10">
        <v>0.21</v>
      </c>
      <c r="N13" s="9">
        <v>0</v>
      </c>
      <c r="P13" s="76">
        <v>163065589776</v>
      </c>
      <c r="Q13" s="76"/>
      <c r="S13" s="9">
        <v>-3268</v>
      </c>
      <c r="U13" s="9">
        <v>163065586508</v>
      </c>
      <c r="W13" s="10">
        <v>0.23</v>
      </c>
    </row>
    <row r="14" spans="1:23" ht="21.75" customHeight="1">
      <c r="A14" s="75" t="s">
        <v>36</v>
      </c>
      <c r="B14" s="75"/>
      <c r="D14" s="9">
        <v>0</v>
      </c>
      <c r="F14" s="9">
        <v>1693416407</v>
      </c>
      <c r="H14" s="9">
        <v>0</v>
      </c>
      <c r="J14" s="9">
        <v>1693416407</v>
      </c>
      <c r="L14" s="10">
        <v>0.01</v>
      </c>
      <c r="N14" s="9">
        <v>0</v>
      </c>
      <c r="P14" s="76">
        <v>17999635780</v>
      </c>
      <c r="Q14" s="76"/>
      <c r="S14" s="9">
        <v>23974143016</v>
      </c>
      <c r="U14" s="9">
        <v>41973778796</v>
      </c>
      <c r="W14" s="10">
        <v>0.06</v>
      </c>
    </row>
    <row r="15" spans="1:23" ht="21.75" customHeight="1">
      <c r="A15" s="75" t="s">
        <v>376</v>
      </c>
      <c r="B15" s="75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76">
        <v>0</v>
      </c>
      <c r="Q15" s="76"/>
      <c r="S15" s="9">
        <v>6958945395</v>
      </c>
      <c r="U15" s="9">
        <v>6958945395</v>
      </c>
      <c r="W15" s="10">
        <v>0.01</v>
      </c>
    </row>
    <row r="16" spans="1:23" ht="21.75" customHeight="1">
      <c r="A16" s="75" t="s">
        <v>44</v>
      </c>
      <c r="B16" s="75"/>
      <c r="D16" s="9">
        <v>0</v>
      </c>
      <c r="F16" s="9">
        <v>1202402600</v>
      </c>
      <c r="H16" s="9">
        <v>0</v>
      </c>
      <c r="J16" s="9">
        <v>1202402600</v>
      </c>
      <c r="L16" s="10">
        <v>0.01</v>
      </c>
      <c r="N16" s="9">
        <v>50005252080</v>
      </c>
      <c r="P16" s="76">
        <v>-20819694476</v>
      </c>
      <c r="Q16" s="76"/>
      <c r="S16" s="9">
        <v>-23961202016</v>
      </c>
      <c r="U16" s="9">
        <v>5224355588</v>
      </c>
      <c r="W16" s="10">
        <v>0.01</v>
      </c>
    </row>
    <row r="17" spans="1:23" ht="21.75" customHeight="1">
      <c r="A17" s="75" t="s">
        <v>377</v>
      </c>
      <c r="B17" s="75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76">
        <v>0</v>
      </c>
      <c r="Q17" s="76"/>
      <c r="S17" s="9">
        <v>5875469986</v>
      </c>
      <c r="U17" s="9">
        <v>5875469986</v>
      </c>
      <c r="W17" s="10">
        <v>0.01</v>
      </c>
    </row>
    <row r="18" spans="1:23" ht="21.75" customHeight="1">
      <c r="A18" s="75" t="s">
        <v>31</v>
      </c>
      <c r="B18" s="75"/>
      <c r="D18" s="9">
        <v>0</v>
      </c>
      <c r="F18" s="9">
        <v>3319171286</v>
      </c>
      <c r="H18" s="9">
        <v>0</v>
      </c>
      <c r="J18" s="9">
        <v>3319171286</v>
      </c>
      <c r="L18" s="10">
        <v>0.03</v>
      </c>
      <c r="N18" s="9">
        <v>0</v>
      </c>
      <c r="P18" s="76">
        <v>-2356989375</v>
      </c>
      <c r="Q18" s="76"/>
      <c r="S18" s="9">
        <v>499344850</v>
      </c>
      <c r="U18" s="9">
        <v>-1857644525</v>
      </c>
      <c r="W18" s="10">
        <v>0</v>
      </c>
    </row>
    <row r="19" spans="1:23" ht="21.75" customHeight="1">
      <c r="A19" s="75" t="s">
        <v>378</v>
      </c>
      <c r="B19" s="75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76">
        <v>0</v>
      </c>
      <c r="Q19" s="76"/>
      <c r="S19" s="9">
        <v>-1567862193</v>
      </c>
      <c r="U19" s="9">
        <v>-1567862193</v>
      </c>
      <c r="W19" s="10">
        <v>0</v>
      </c>
    </row>
    <row r="20" spans="1:23" ht="21.75" customHeight="1">
      <c r="A20" s="75" t="s">
        <v>379</v>
      </c>
      <c r="B20" s="75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76">
        <v>0</v>
      </c>
      <c r="Q20" s="76"/>
      <c r="S20" s="9">
        <v>28994689252</v>
      </c>
      <c r="U20" s="9">
        <v>28994689252</v>
      </c>
      <c r="W20" s="10">
        <v>0.04</v>
      </c>
    </row>
    <row r="21" spans="1:23" ht="21.75" customHeight="1">
      <c r="A21" s="75" t="s">
        <v>380</v>
      </c>
      <c r="B21" s="75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76">
        <v>0</v>
      </c>
      <c r="Q21" s="76"/>
      <c r="S21" s="9">
        <v>1616666</v>
      </c>
      <c r="U21" s="9">
        <v>1616666</v>
      </c>
      <c r="W21" s="10">
        <v>0</v>
      </c>
    </row>
    <row r="22" spans="1:23" ht="21.75" customHeight="1">
      <c r="A22" s="75" t="s">
        <v>22</v>
      </c>
      <c r="B22" s="75"/>
      <c r="D22" s="9">
        <v>0</v>
      </c>
      <c r="F22" s="9">
        <v>648074186</v>
      </c>
      <c r="H22" s="9">
        <v>0</v>
      </c>
      <c r="J22" s="9">
        <v>648074186</v>
      </c>
      <c r="L22" s="10">
        <v>0</v>
      </c>
      <c r="N22" s="9">
        <v>85548746080</v>
      </c>
      <c r="P22" s="76">
        <v>-106962356565</v>
      </c>
      <c r="Q22" s="76"/>
      <c r="S22" s="9">
        <v>-8083010029</v>
      </c>
      <c r="U22" s="9">
        <v>-29496620514</v>
      </c>
      <c r="W22" s="10">
        <v>-0.04</v>
      </c>
    </row>
    <row r="23" spans="1:23" ht="21.75" customHeight="1">
      <c r="A23" s="75" t="s">
        <v>381</v>
      </c>
      <c r="B23" s="75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76">
        <v>0</v>
      </c>
      <c r="Q23" s="76"/>
      <c r="S23" s="9">
        <v>12585672505</v>
      </c>
      <c r="U23" s="9">
        <v>12585672505</v>
      </c>
      <c r="W23" s="10">
        <v>0.02</v>
      </c>
    </row>
    <row r="24" spans="1:23" ht="21.75" customHeight="1">
      <c r="A24" s="75" t="s">
        <v>43</v>
      </c>
      <c r="B24" s="75"/>
      <c r="D24" s="9">
        <v>0</v>
      </c>
      <c r="F24" s="9">
        <v>526275783</v>
      </c>
      <c r="H24" s="9">
        <v>0</v>
      </c>
      <c r="J24" s="9">
        <v>526275783</v>
      </c>
      <c r="L24" s="10">
        <v>0</v>
      </c>
      <c r="N24" s="9">
        <v>0</v>
      </c>
      <c r="P24" s="76">
        <v>-1489450947</v>
      </c>
      <c r="Q24" s="76"/>
      <c r="S24" s="9">
        <v>-970434652</v>
      </c>
      <c r="U24" s="9">
        <v>-2459885599</v>
      </c>
      <c r="W24" s="10">
        <v>0</v>
      </c>
    </row>
    <row r="25" spans="1:23" ht="21.75" customHeight="1">
      <c r="A25" s="75" t="s">
        <v>30</v>
      </c>
      <c r="B25" s="75"/>
      <c r="D25" s="9">
        <v>0</v>
      </c>
      <c r="F25" s="9">
        <v>-1631721791</v>
      </c>
      <c r="H25" s="9">
        <v>0</v>
      </c>
      <c r="J25" s="9">
        <v>-1631721791</v>
      </c>
      <c r="L25" s="10">
        <v>-0.01</v>
      </c>
      <c r="N25" s="9">
        <v>17470703760</v>
      </c>
      <c r="P25" s="76">
        <v>-19615360770</v>
      </c>
      <c r="Q25" s="76"/>
      <c r="S25" s="9">
        <v>1515845368</v>
      </c>
      <c r="U25" s="9">
        <v>-628811642</v>
      </c>
      <c r="W25" s="10">
        <v>0</v>
      </c>
    </row>
    <row r="26" spans="1:23" ht="21.75" customHeight="1">
      <c r="A26" s="75" t="s">
        <v>382</v>
      </c>
      <c r="B26" s="75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76">
        <v>0</v>
      </c>
      <c r="Q26" s="76"/>
      <c r="S26" s="9">
        <v>2394776272</v>
      </c>
      <c r="U26" s="9">
        <v>2394776272</v>
      </c>
      <c r="W26" s="10">
        <v>0</v>
      </c>
    </row>
    <row r="27" spans="1:23" ht="21.75" customHeight="1">
      <c r="A27" s="75" t="s">
        <v>41</v>
      </c>
      <c r="B27" s="75"/>
      <c r="D27" s="9">
        <v>0</v>
      </c>
      <c r="F27" s="9">
        <v>9206808978</v>
      </c>
      <c r="H27" s="9">
        <v>0</v>
      </c>
      <c r="J27" s="9">
        <v>9206808978</v>
      </c>
      <c r="L27" s="10">
        <v>7.0000000000000007E-2</v>
      </c>
      <c r="N27" s="9">
        <v>0</v>
      </c>
      <c r="P27" s="76">
        <v>-25893899511</v>
      </c>
      <c r="Q27" s="76"/>
      <c r="S27" s="9">
        <v>9228596818</v>
      </c>
      <c r="U27" s="9">
        <v>-16665302693</v>
      </c>
      <c r="W27" s="10">
        <v>-0.02</v>
      </c>
    </row>
    <row r="28" spans="1:23" ht="21.75" customHeight="1">
      <c r="A28" s="75" t="s">
        <v>383</v>
      </c>
      <c r="B28" s="75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76">
        <v>0</v>
      </c>
      <c r="Q28" s="76"/>
      <c r="S28" s="9">
        <v>-7194682045</v>
      </c>
      <c r="U28" s="9">
        <v>-7194682045</v>
      </c>
      <c r="W28" s="10">
        <v>-0.01</v>
      </c>
    </row>
    <row r="29" spans="1:23" ht="21.75" customHeight="1">
      <c r="A29" s="75" t="s">
        <v>47</v>
      </c>
      <c r="B29" s="75"/>
      <c r="D29" s="9">
        <v>0</v>
      </c>
      <c r="F29" s="9">
        <v>78522424</v>
      </c>
      <c r="H29" s="9">
        <v>0</v>
      </c>
      <c r="J29" s="9">
        <v>78522424</v>
      </c>
      <c r="L29" s="10">
        <v>0</v>
      </c>
      <c r="N29" s="9">
        <v>0</v>
      </c>
      <c r="P29" s="76">
        <v>-102804013828</v>
      </c>
      <c r="Q29" s="76"/>
      <c r="S29" s="9">
        <v>-1049051272</v>
      </c>
      <c r="U29" s="9">
        <v>-103853065100</v>
      </c>
      <c r="W29" s="10">
        <v>-0.15</v>
      </c>
    </row>
    <row r="30" spans="1:23" ht="21.75" customHeight="1">
      <c r="A30" s="75" t="s">
        <v>384</v>
      </c>
      <c r="B30" s="75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76">
        <v>0</v>
      </c>
      <c r="Q30" s="76"/>
      <c r="S30" s="9">
        <v>13615936063</v>
      </c>
      <c r="U30" s="9">
        <v>13615936063</v>
      </c>
      <c r="W30" s="10">
        <v>0.02</v>
      </c>
    </row>
    <row r="31" spans="1:23" ht="21.75" customHeight="1">
      <c r="A31" s="75" t="s">
        <v>385</v>
      </c>
      <c r="B31" s="75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76">
        <v>0</v>
      </c>
      <c r="Q31" s="76"/>
      <c r="S31" s="9">
        <v>651410498</v>
      </c>
      <c r="U31" s="9">
        <v>651410498</v>
      </c>
      <c r="W31" s="10">
        <v>0</v>
      </c>
    </row>
    <row r="32" spans="1:23" ht="21.75" customHeight="1">
      <c r="A32" s="75" t="s">
        <v>386</v>
      </c>
      <c r="B32" s="75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76">
        <v>0</v>
      </c>
      <c r="Q32" s="76"/>
      <c r="S32" s="9">
        <v>0</v>
      </c>
      <c r="U32" s="9">
        <v>0</v>
      </c>
      <c r="W32" s="10">
        <v>0</v>
      </c>
    </row>
    <row r="33" spans="1:23" ht="21.75" customHeight="1">
      <c r="A33" s="75" t="s">
        <v>40</v>
      </c>
      <c r="B33" s="75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122785344000</v>
      </c>
      <c r="P33" s="76">
        <v>-191743124021</v>
      </c>
      <c r="Q33" s="76"/>
      <c r="S33" s="9">
        <v>-37200617613</v>
      </c>
      <c r="U33" s="9">
        <v>-106158397634</v>
      </c>
      <c r="W33" s="10">
        <v>-0.15</v>
      </c>
    </row>
    <row r="34" spans="1:23" ht="21.75" customHeight="1">
      <c r="A34" s="75" t="s">
        <v>35</v>
      </c>
      <c r="B34" s="75"/>
      <c r="D34" s="9">
        <v>0</v>
      </c>
      <c r="F34" s="9">
        <v>4396165448</v>
      </c>
      <c r="H34" s="9">
        <v>0</v>
      </c>
      <c r="J34" s="9">
        <v>4396165448</v>
      </c>
      <c r="L34" s="10">
        <v>0.03</v>
      </c>
      <c r="N34" s="9">
        <v>0</v>
      </c>
      <c r="P34" s="76">
        <v>-4983557969</v>
      </c>
      <c r="Q34" s="76"/>
      <c r="S34" s="9">
        <v>-3620666362</v>
      </c>
      <c r="U34" s="9">
        <v>-8604224331</v>
      </c>
      <c r="W34" s="10">
        <v>-0.01</v>
      </c>
    </row>
    <row r="35" spans="1:23" ht="21.75" customHeight="1">
      <c r="A35" s="75" t="s">
        <v>42</v>
      </c>
      <c r="B35" s="75"/>
      <c r="D35" s="9">
        <v>0</v>
      </c>
      <c r="F35" s="9">
        <v>-1193389358</v>
      </c>
      <c r="H35" s="9">
        <v>0</v>
      </c>
      <c r="J35" s="9">
        <v>-1193389358</v>
      </c>
      <c r="L35" s="10">
        <v>-0.01</v>
      </c>
      <c r="N35" s="9">
        <v>82412149469</v>
      </c>
      <c r="P35" s="76">
        <v>-97391477391</v>
      </c>
      <c r="Q35" s="76"/>
      <c r="S35" s="9">
        <v>1022350001</v>
      </c>
      <c r="U35" s="9">
        <v>-13956977921</v>
      </c>
      <c r="W35" s="10">
        <v>-0.02</v>
      </c>
    </row>
    <row r="36" spans="1:23" ht="21.75" customHeight="1">
      <c r="A36" s="75" t="s">
        <v>37</v>
      </c>
      <c r="B36" s="75"/>
      <c r="D36" s="9">
        <v>0</v>
      </c>
      <c r="F36" s="9">
        <v>7688281859</v>
      </c>
      <c r="H36" s="9">
        <v>0</v>
      </c>
      <c r="J36" s="9">
        <v>7688281859</v>
      </c>
      <c r="L36" s="10">
        <v>0.06</v>
      </c>
      <c r="N36" s="9">
        <v>151498017450</v>
      </c>
      <c r="P36" s="76">
        <v>-153704923524</v>
      </c>
      <c r="Q36" s="76"/>
      <c r="S36" s="9">
        <v>2376916989</v>
      </c>
      <c r="U36" s="9">
        <v>170010915</v>
      </c>
      <c r="W36" s="10">
        <v>0</v>
      </c>
    </row>
    <row r="37" spans="1:23" ht="21.75" customHeight="1">
      <c r="A37" s="75" t="s">
        <v>46</v>
      </c>
      <c r="B37" s="75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111737217600</v>
      </c>
      <c r="P37" s="76">
        <v>-75389264408</v>
      </c>
      <c r="Q37" s="76"/>
      <c r="S37" s="9">
        <v>-24762238625</v>
      </c>
      <c r="U37" s="9">
        <v>11585714567</v>
      </c>
      <c r="W37" s="10">
        <v>0.02</v>
      </c>
    </row>
    <row r="38" spans="1:23" ht="21.75" customHeight="1">
      <c r="A38" s="75" t="s">
        <v>38</v>
      </c>
      <c r="B38" s="75"/>
      <c r="D38" s="9">
        <v>0</v>
      </c>
      <c r="F38" s="9">
        <v>7248412492</v>
      </c>
      <c r="H38" s="9">
        <v>0</v>
      </c>
      <c r="J38" s="9">
        <v>7248412492</v>
      </c>
      <c r="L38" s="10">
        <v>0.06</v>
      </c>
      <c r="N38" s="9">
        <v>0</v>
      </c>
      <c r="P38" s="76">
        <v>16506640839</v>
      </c>
      <c r="Q38" s="76"/>
      <c r="S38" s="9">
        <v>1276285861</v>
      </c>
      <c r="U38" s="9">
        <v>17782926700</v>
      </c>
      <c r="W38" s="10">
        <v>0.03</v>
      </c>
    </row>
    <row r="39" spans="1:23" ht="21.75" customHeight="1">
      <c r="A39" s="75" t="s">
        <v>27</v>
      </c>
      <c r="B39" s="75"/>
      <c r="D39" s="9">
        <v>0</v>
      </c>
      <c r="F39" s="9">
        <v>1743253527</v>
      </c>
      <c r="H39" s="9">
        <v>0</v>
      </c>
      <c r="J39" s="9">
        <v>1743253527</v>
      </c>
      <c r="L39" s="10">
        <v>0.01</v>
      </c>
      <c r="N39" s="9">
        <v>0</v>
      </c>
      <c r="P39" s="76">
        <v>1257156521</v>
      </c>
      <c r="Q39" s="76"/>
      <c r="S39" s="9">
        <v>-44358</v>
      </c>
      <c r="U39" s="9">
        <v>1257112163</v>
      </c>
      <c r="W39" s="10">
        <v>0</v>
      </c>
    </row>
    <row r="40" spans="1:23" ht="21.75" customHeight="1">
      <c r="A40" s="75" t="s">
        <v>387</v>
      </c>
      <c r="B40" s="75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76">
        <v>0</v>
      </c>
      <c r="Q40" s="76"/>
      <c r="S40" s="9">
        <v>1722017646</v>
      </c>
      <c r="U40" s="9">
        <v>1722017646</v>
      </c>
      <c r="W40" s="10">
        <v>0</v>
      </c>
    </row>
    <row r="41" spans="1:23" ht="21.75" customHeight="1">
      <c r="A41" s="75" t="s">
        <v>388</v>
      </c>
      <c r="B41" s="75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76">
        <v>0</v>
      </c>
      <c r="Q41" s="76"/>
      <c r="S41" s="9">
        <v>23212859</v>
      </c>
      <c r="U41" s="9">
        <v>23212859</v>
      </c>
      <c r="W41" s="10">
        <v>0</v>
      </c>
    </row>
    <row r="42" spans="1:23" ht="21.75" customHeight="1">
      <c r="A42" s="75" t="s">
        <v>39</v>
      </c>
      <c r="B42" s="75"/>
      <c r="D42" s="9">
        <v>0</v>
      </c>
      <c r="F42" s="9">
        <v>5118307329</v>
      </c>
      <c r="H42" s="9">
        <v>0</v>
      </c>
      <c r="J42" s="9">
        <v>5118307329</v>
      </c>
      <c r="L42" s="10">
        <v>0.04</v>
      </c>
      <c r="N42" s="9">
        <v>110864720653</v>
      </c>
      <c r="P42" s="76">
        <v>-128140956655</v>
      </c>
      <c r="Q42" s="76"/>
      <c r="S42" s="9">
        <v>0</v>
      </c>
      <c r="U42" s="9">
        <v>-17276236002</v>
      </c>
      <c r="W42" s="10">
        <v>-0.02</v>
      </c>
    </row>
    <row r="43" spans="1:23" ht="21.75" customHeight="1">
      <c r="A43" s="75" t="s">
        <v>29</v>
      </c>
      <c r="B43" s="75"/>
      <c r="D43" s="9">
        <v>0</v>
      </c>
      <c r="F43" s="9">
        <v>2584192110</v>
      </c>
      <c r="H43" s="9">
        <v>0</v>
      </c>
      <c r="J43" s="9">
        <v>2584192110</v>
      </c>
      <c r="L43" s="10">
        <v>0.02</v>
      </c>
      <c r="N43" s="9">
        <v>21254502600</v>
      </c>
      <c r="P43" s="76">
        <v>-112226182974</v>
      </c>
      <c r="Q43" s="76"/>
      <c r="S43" s="9">
        <v>0</v>
      </c>
      <c r="U43" s="9">
        <v>-90971680374</v>
      </c>
      <c r="W43" s="10">
        <v>-0.13</v>
      </c>
    </row>
    <row r="44" spans="1:23" ht="21.75" customHeight="1">
      <c r="A44" s="75" t="s">
        <v>28</v>
      </c>
      <c r="B44" s="75"/>
      <c r="D44" s="9">
        <v>0</v>
      </c>
      <c r="F44" s="9">
        <v>-75859712</v>
      </c>
      <c r="H44" s="9">
        <v>0</v>
      </c>
      <c r="J44" s="9">
        <v>-75859712</v>
      </c>
      <c r="L44" s="10">
        <v>0</v>
      </c>
      <c r="N44" s="9">
        <v>53671436</v>
      </c>
      <c r="P44" s="76">
        <v>-257982969</v>
      </c>
      <c r="Q44" s="76"/>
      <c r="S44" s="9">
        <v>0</v>
      </c>
      <c r="U44" s="9">
        <v>-204311533</v>
      </c>
      <c r="W44" s="10">
        <v>0</v>
      </c>
    </row>
    <row r="45" spans="1:23" ht="21.75" customHeight="1">
      <c r="A45" s="75" t="s">
        <v>49</v>
      </c>
      <c r="B45" s="75"/>
      <c r="D45" s="9">
        <v>0</v>
      </c>
      <c r="F45" s="9">
        <v>-30167433617</v>
      </c>
      <c r="H45" s="9">
        <v>0</v>
      </c>
      <c r="J45" s="9">
        <v>-30167433617</v>
      </c>
      <c r="L45" s="10">
        <v>-0.23</v>
      </c>
      <c r="N45" s="9">
        <v>0</v>
      </c>
      <c r="P45" s="76">
        <v>-30167433617</v>
      </c>
      <c r="Q45" s="76"/>
      <c r="S45" s="9">
        <v>0</v>
      </c>
      <c r="U45" s="9">
        <v>-30167433617</v>
      </c>
      <c r="W45" s="10">
        <v>-0.04</v>
      </c>
    </row>
    <row r="46" spans="1:23" ht="21.75" customHeight="1">
      <c r="A46" s="75" t="s">
        <v>45</v>
      </c>
      <c r="B46" s="75"/>
      <c r="D46" s="9">
        <v>0</v>
      </c>
      <c r="F46" s="9">
        <v>246664838</v>
      </c>
      <c r="H46" s="9">
        <v>0</v>
      </c>
      <c r="J46" s="9">
        <v>246664838</v>
      </c>
      <c r="L46" s="10">
        <v>0</v>
      </c>
      <c r="N46" s="9">
        <v>0</v>
      </c>
      <c r="P46" s="76">
        <v>-2311853404</v>
      </c>
      <c r="Q46" s="76"/>
      <c r="S46" s="9">
        <v>0</v>
      </c>
      <c r="U46" s="9">
        <v>-2311853404</v>
      </c>
      <c r="W46" s="10">
        <v>0</v>
      </c>
    </row>
    <row r="47" spans="1:23" ht="21.75" customHeight="1">
      <c r="A47" s="75" t="s">
        <v>48</v>
      </c>
      <c r="B47" s="75"/>
      <c r="D47" s="9">
        <v>0</v>
      </c>
      <c r="F47" s="9">
        <v>3296406301</v>
      </c>
      <c r="H47" s="9">
        <v>0</v>
      </c>
      <c r="J47" s="9">
        <v>3296406301</v>
      </c>
      <c r="L47" s="10">
        <v>0.03</v>
      </c>
      <c r="N47" s="9">
        <v>0</v>
      </c>
      <c r="P47" s="76">
        <v>281150788939</v>
      </c>
      <c r="Q47" s="76"/>
      <c r="S47" s="9">
        <v>0</v>
      </c>
      <c r="U47" s="9">
        <v>281150788939</v>
      </c>
      <c r="W47" s="10">
        <v>0.4</v>
      </c>
    </row>
    <row r="48" spans="1:23" ht="21.75" customHeight="1">
      <c r="A48" s="75" t="s">
        <v>25</v>
      </c>
      <c r="B48" s="75"/>
      <c r="D48" s="9">
        <v>0</v>
      </c>
      <c r="F48" s="9">
        <v>532248152</v>
      </c>
      <c r="H48" s="9">
        <v>0</v>
      </c>
      <c r="J48" s="9">
        <v>532248152</v>
      </c>
      <c r="L48" s="10">
        <v>0</v>
      </c>
      <c r="N48" s="9">
        <v>0</v>
      </c>
      <c r="P48" s="76">
        <v>-705265771</v>
      </c>
      <c r="Q48" s="76"/>
      <c r="S48" s="9">
        <v>0</v>
      </c>
      <c r="U48" s="9">
        <v>-705265771</v>
      </c>
      <c r="W48" s="10">
        <v>0</v>
      </c>
    </row>
    <row r="49" spans="1:23" ht="21.75" customHeight="1">
      <c r="A49" s="75" t="s">
        <v>21</v>
      </c>
      <c r="B49" s="75"/>
      <c r="D49" s="9">
        <v>0</v>
      </c>
      <c r="F49" s="9">
        <v>11146468834</v>
      </c>
      <c r="H49" s="9">
        <v>0</v>
      </c>
      <c r="J49" s="9">
        <v>11146468834</v>
      </c>
      <c r="L49" s="10">
        <v>0.09</v>
      </c>
      <c r="N49" s="9">
        <v>0</v>
      </c>
      <c r="P49" s="76">
        <v>-42063857424</v>
      </c>
      <c r="Q49" s="76"/>
      <c r="S49" s="9">
        <v>0</v>
      </c>
      <c r="U49" s="9">
        <v>-42063857424</v>
      </c>
      <c r="W49" s="10">
        <v>-0.06</v>
      </c>
    </row>
    <row r="50" spans="1:23" ht="21.75" customHeight="1">
      <c r="A50" s="75" t="s">
        <v>26</v>
      </c>
      <c r="B50" s="75"/>
      <c r="D50" s="9">
        <v>0</v>
      </c>
      <c r="F50" s="9">
        <v>1276406132</v>
      </c>
      <c r="H50" s="9">
        <v>0</v>
      </c>
      <c r="J50" s="9">
        <v>1276406132</v>
      </c>
      <c r="L50" s="10">
        <v>0.01</v>
      </c>
      <c r="N50" s="9">
        <v>0</v>
      </c>
      <c r="P50" s="76">
        <v>-1409793834</v>
      </c>
      <c r="Q50" s="76"/>
      <c r="S50" s="9">
        <v>0</v>
      </c>
      <c r="U50" s="9">
        <v>-1409793834</v>
      </c>
      <c r="W50" s="10">
        <v>0</v>
      </c>
    </row>
    <row r="51" spans="1:23" ht="21.75" customHeight="1">
      <c r="A51" s="75" t="s">
        <v>24</v>
      </c>
      <c r="B51" s="75"/>
      <c r="D51" s="9">
        <v>0</v>
      </c>
      <c r="F51" s="9">
        <v>590460477</v>
      </c>
      <c r="H51" s="9">
        <v>0</v>
      </c>
      <c r="J51" s="9">
        <v>590460477</v>
      </c>
      <c r="L51" s="10">
        <v>0</v>
      </c>
      <c r="N51" s="9">
        <v>0</v>
      </c>
      <c r="P51" s="76">
        <v>-973939963</v>
      </c>
      <c r="Q51" s="76"/>
      <c r="S51" s="9">
        <v>0</v>
      </c>
      <c r="U51" s="9">
        <v>-973939963</v>
      </c>
      <c r="W51" s="10">
        <v>0</v>
      </c>
    </row>
    <row r="52" spans="1:23" ht="21.75" customHeight="1">
      <c r="A52" s="77" t="s">
        <v>33</v>
      </c>
      <c r="B52" s="77"/>
      <c r="D52" s="13">
        <v>0</v>
      </c>
      <c r="F52" s="13">
        <v>512358213</v>
      </c>
      <c r="H52" s="13">
        <v>0</v>
      </c>
      <c r="J52" s="13">
        <v>512358213</v>
      </c>
      <c r="L52" s="14">
        <v>0</v>
      </c>
      <c r="N52" s="13">
        <v>0</v>
      </c>
      <c r="P52" s="76">
        <v>3080134179</v>
      </c>
      <c r="Q52" s="84"/>
      <c r="S52" s="13">
        <v>0</v>
      </c>
      <c r="U52" s="13">
        <v>3080134179</v>
      </c>
      <c r="W52" s="14">
        <v>0</v>
      </c>
    </row>
    <row r="53" spans="1:23" ht="21.75" customHeight="1">
      <c r="A53" s="79" t="s">
        <v>50</v>
      </c>
      <c r="B53" s="79"/>
      <c r="D53" s="16">
        <v>0</v>
      </c>
      <c r="F53" s="16">
        <v>131476062648</v>
      </c>
      <c r="H53" s="16">
        <v>4956115414</v>
      </c>
      <c r="J53" s="16">
        <v>136432178062</v>
      </c>
      <c r="L53" s="17">
        <v>1.05</v>
      </c>
      <c r="N53" s="16">
        <v>753630325128</v>
      </c>
      <c r="Q53" s="16">
        <v>-288005967019</v>
      </c>
      <c r="S53" s="16">
        <v>45282910780</v>
      </c>
      <c r="U53" s="16">
        <v>510907268889</v>
      </c>
      <c r="W53" s="17">
        <v>0.76</v>
      </c>
    </row>
  </sheetData>
  <mergeCells count="99">
    <mergeCell ref="A52:B52"/>
    <mergeCell ref="P52:Q52"/>
    <mergeCell ref="A53:B53"/>
    <mergeCell ref="A49:B49"/>
    <mergeCell ref="P49:Q49"/>
    <mergeCell ref="A50:B50"/>
    <mergeCell ref="P50:Q50"/>
    <mergeCell ref="A51:B51"/>
    <mergeCell ref="P51:Q51"/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مبالغ تخصیصی اوراق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2025-04-28T05:57:07Z</dcterms:created>
  <dcterms:modified xsi:type="dcterms:W3CDTF">2025-04-30T06:04:34Z</dcterms:modified>
</cp:coreProperties>
</file>