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3CB31919-8755-4D3D-8C52-6EFF1CD4EC65}" xr6:coauthVersionLast="47" xr6:coauthVersionMax="47" xr10:uidLastSave="{00000000-0000-0000-0000-000000000000}"/>
  <bookViews>
    <workbookView xWindow="-120" yWindow="-120" windowWidth="29040" windowHeight="15840" tabRatio="932" firstSheet="9" activeTab="15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" sheetId="11" r:id="rId11"/>
    <sheet name="درآمد سپرده بانکی" sheetId="13" r:id="rId12"/>
    <sheet name="سایر درآمدها" sheetId="14" r:id="rId13"/>
    <sheet name="درآمد سود سهام" sheetId="15" r:id="rId14"/>
    <sheet name="مبالغ تخصیصی اوراق" sheetId="12" r:id="rId15"/>
    <sheet name="سود اوراق بهادار" sheetId="17" r:id="rId16"/>
    <sheet name="سود سپرده بانکی" sheetId="18" r:id="rId17"/>
    <sheet name="درآمد ناشی از فروش" sheetId="19" r:id="rId18"/>
    <sheet name="درآمد اعمال اختیار" sheetId="20" r:id="rId19"/>
    <sheet name="درآمد ناشی از تغییر قیمت اوراق" sheetId="21" r:id="rId20"/>
  </sheets>
  <definedNames>
    <definedName name="_xlnm.Print_Area" localSheetId="4">اوراق!$A$1:$AM$85</definedName>
    <definedName name="_xlnm.Print_Area" localSheetId="2">'اوراق مشتقه'!$A$1:$AX$65</definedName>
    <definedName name="_xlnm.Print_Area" localSheetId="5">'تعدیل قیمت'!$A$1:$N$24</definedName>
    <definedName name="_xlnm.Print_Area" localSheetId="7">درآمد!$A$1:$K$13</definedName>
    <definedName name="_xlnm.Print_Area" localSheetId="18">'درآمد اعمال اختیار'!$A$1:$Z$14</definedName>
    <definedName name="_xlnm.Print_Area" localSheetId="11">'درآمد سپرده بانکی'!$A$1:$G$529</definedName>
    <definedName name="_xlnm.Print_Area" localSheetId="10">'درآمد سرمایه گذاری در اوراق '!$A$1:$S$126</definedName>
    <definedName name="_xlnm.Print_Area" localSheetId="8">'درآمد سرمایه گذاری در سهام'!$A$1:$X$69</definedName>
    <definedName name="_xlnm.Print_Area" localSheetId="9">'درآمد سرمایه گذاری در صندوق'!$A$1:$X$44</definedName>
    <definedName name="_xlnm.Print_Area" localSheetId="13">'درآمد سود سهام'!$A$1:$T$51</definedName>
    <definedName name="_xlnm.Print_Area" localSheetId="19">'درآمد ناشی از تغییر قیمت اوراق'!$A$1:$S$126</definedName>
    <definedName name="_xlnm.Print_Area" localSheetId="17">'درآمد ناشی از فروش'!$A$1:$R$167</definedName>
    <definedName name="_xlnm.Print_Area" localSheetId="12">'سایر درآمدها'!$A$1:$G$11</definedName>
    <definedName name="_xlnm.Print_Area" localSheetId="6">سپرده!$A$1:$M$250</definedName>
    <definedName name="_xlnm.Print_Area" localSheetId="15">'سود اوراق بهادار'!$A$1:$U$90</definedName>
    <definedName name="_xlnm.Print_Area" localSheetId="16">'سود سپرده بانکی'!$A$1:$N$528</definedName>
    <definedName name="_xlnm.Print_Area" localSheetId="1">سهام!$A$1:$AC$48</definedName>
    <definedName name="_xlnm.Print_Area" localSheetId="0">'صورت وضعیت'!$A$1:$C$6</definedName>
    <definedName name="_xlnm.Print_Area" localSheetId="14">'مبالغ تخصیصی اوراق'!$A$1:$R$54</definedName>
    <definedName name="_xlnm.Print_Area" localSheetId="3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6" i="21" l="1"/>
  <c r="Q165" i="19"/>
  <c r="Q163" i="19"/>
  <c r="O163" i="19"/>
  <c r="O20" i="19" l="1"/>
  <c r="Q20" i="19" s="1"/>
  <c r="Q32" i="19" l="1"/>
  <c r="G32" i="19"/>
  <c r="E32" i="19"/>
  <c r="Q53" i="19"/>
  <c r="G53" i="19"/>
  <c r="E53" i="19"/>
  <c r="O18" i="19"/>
  <c r="O165" i="19" s="1"/>
  <c r="M18" i="19"/>
  <c r="M165" i="19" s="1"/>
  <c r="G18" i="19"/>
  <c r="E18" i="19"/>
  <c r="G42" i="19"/>
  <c r="E42" i="19"/>
  <c r="I42" i="19" s="1"/>
  <c r="O44" i="19"/>
  <c r="M44" i="19"/>
  <c r="E44" i="19"/>
  <c r="G44" i="19"/>
  <c r="O52" i="15"/>
  <c r="M14" i="12"/>
  <c r="G165" i="19" l="1"/>
  <c r="I18" i="19"/>
  <c r="Q18" i="19"/>
  <c r="I53" i="19"/>
  <c r="E165" i="19"/>
  <c r="I32" i="19"/>
  <c r="I44" i="19"/>
  <c r="Q44" i="19"/>
  <c r="S51" i="15"/>
  <c r="S30" i="15"/>
  <c r="Q51" i="15"/>
  <c r="Q30" i="15"/>
  <c r="F529" i="13"/>
  <c r="AH13" i="5"/>
  <c r="AH12" i="5"/>
  <c r="AH10" i="5"/>
  <c r="AH9" i="5"/>
  <c r="T85" i="5"/>
  <c r="R85" i="5"/>
  <c r="P43" i="2"/>
  <c r="R43" i="2"/>
  <c r="P38" i="2"/>
  <c r="P26" i="2"/>
  <c r="R26" i="2"/>
  <c r="R25" i="2"/>
  <c r="P25" i="2"/>
  <c r="P18" i="2"/>
  <c r="I165" i="19" l="1"/>
  <c r="AH85" i="5"/>
</calcChain>
</file>

<file path=xl/sharedStrings.xml><?xml version="1.0" encoding="utf-8"?>
<sst xmlns="http://schemas.openxmlformats.org/spreadsheetml/2006/main" count="3198" uniqueCount="1164">
  <si>
    <t>صندوق سرمایه‌گذاری در اوراق بهادار با درآمد ثابت کاردان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</si>
  <si>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</si>
  <si>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</si>
  <si>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</si>
  <si>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</si>
  <si>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</si>
  <si>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</si>
  <si>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</si>
  <si>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</si>
  <si>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</si>
  <si>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</si>
  <si>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</si>
  <si>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</si>
  <si>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</si>
  <si>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</si>
  <si>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</si>
  <si>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</si>
  <si>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</si>
  <si>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</si>
  <si>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 پاسارگاد</t>
  </si>
  <si>
    <t>بانک تجارت</t>
  </si>
  <si>
    <t>بانک سامان</t>
  </si>
  <si>
    <t>بانک‌اقتصادنوین‌</t>
  </si>
  <si>
    <t>بورس کالای ایران</t>
  </si>
  <si>
    <t>بیمه البرز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</si>
  <si>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</si>
  <si>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</si>
  <si>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</si>
  <si>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</si>
  <si>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جم پیلن</t>
  </si>
  <si>
    <t>پرداخت الکترونیک سامان کیش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</si>
  <si>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</si>
  <si>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</si>
  <si>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</si>
  <si>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</si>
  <si>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س. نفت و گاز و پتروشیمی تأمین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</si>
  <si>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</si>
  <si>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</si>
  <si>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</si>
  <si>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</si>
  <si>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</si>
  <si>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</si>
  <si>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</si>
  <si>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</si>
  <si>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</si>
  <si>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</si>
  <si>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</si>
  <si>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</si>
  <si>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</si>
  <si>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</si>
  <si>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</si>
  <si>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مالی صبا تامین</t>
  </si>
  <si>
    <t>مبین انرژی خلیج فارس</t>
  </si>
  <si>
    <t>معدنی و صنعتی گل گهر</t>
  </si>
  <si>
    <t>معدنی‌ املاح‌  ایران‌</t>
  </si>
  <si>
    <t>ملی شیمی کشاورز</t>
  </si>
  <si>
    <t>ملی‌ صنایع‌ مس‌ ایران‌</t>
  </si>
  <si>
    <t>کارخانجات‌داروپخش‌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</si>
  <si>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</si>
  <si>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</si>
  <si>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</si>
  <si>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</si>
  <si>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</si>
  <si>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</si>
  <si>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</si>
  <si>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وتجارت-1767-04/06/11</t>
  </si>
  <si>
    <t>1404/06/11</t>
  </si>
  <si>
    <t>اختیارف ت فولاد-4978-03/06/21</t>
  </si>
  <si>
    <t>1403/06/21</t>
  </si>
  <si>
    <t>اختیارف ت کگل-5910-03/06/17</t>
  </si>
  <si>
    <t>1403/06/17</t>
  </si>
  <si>
    <t>اختیارف ت ومهان-6355-03/11/29</t>
  </si>
  <si>
    <t>1403/11/29</t>
  </si>
  <si>
    <t>اختیارف ت شبندر-12624-03/06/25</t>
  </si>
  <si>
    <t>1403/06/25</t>
  </si>
  <si>
    <t>اختیارف ت شپنا-5567-04/06/04</t>
  </si>
  <si>
    <t>1404/06/04</t>
  </si>
  <si>
    <t>اختیارف ت تاپیکو21272-03/06/27</t>
  </si>
  <si>
    <t>1403/06/27</t>
  </si>
  <si>
    <t>اختیارف ت شستا-1506-03/06/27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</si>
  <si>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</si>
  <si>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</si>
  <si>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</si>
  <si>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</si>
  <si>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</si>
  <si>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کگل-6017-03/07/17</t>
  </si>
  <si>
    <t>اختیار خرید</t>
  </si>
  <si>
    <t>موقعیت فروش</t>
  </si>
  <si>
    <t>-</t>
  </si>
  <si>
    <t>1403/07/17</t>
  </si>
  <si>
    <t>اختیارخ ت ومهان-6456-03/12/25</t>
  </si>
  <si>
    <t>1403/12/25</t>
  </si>
  <si>
    <t>اختیارخ ت وتجارت-1774-04/06/17</t>
  </si>
  <si>
    <t>1404/06/17</t>
  </si>
  <si>
    <t>اختیارخ ت شپنا-5591-04/06/11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</si>
  <si>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</si>
  <si>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</si>
  <si>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</si>
  <si>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</si>
  <si>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</si>
  <si>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</si>
  <si>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</si>
  <si>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</si>
  <si>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</si>
  <si>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ثروت پویا-بخشی</t>
  </si>
  <si>
    <t>صندوق س فرصت آفرین سرمایه-سهام</t>
  </si>
  <si>
    <t>صندوق س. ثروت هیوا-س</t>
  </si>
  <si>
    <t>صندوق س. سهامی ثروت هومان-س</t>
  </si>
  <si>
    <t>صندوق س. طلا کیمیا زرین کاردان</t>
  </si>
  <si>
    <t>صندوق س.بخشی صنایع پاداش-ب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</si>
  <si>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</si>
  <si>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</si>
  <si>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</si>
  <si>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</si>
  <si>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صندوق س صنایع مفید4-بخشی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</si>
  <si>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</si>
  <si>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</si>
  <si>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</si>
  <si>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</si>
  <si>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</si>
  <si>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</si>
  <si>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</si>
  <si>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</si>
  <si>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</si>
  <si>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خودرووانت کارا تک کابین</t>
  </si>
  <si>
    <t>بله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</si>
  <si>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</si>
  <si>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</si>
  <si>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</si>
  <si>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</si>
  <si>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</si>
  <si>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بوشهر041</t>
  </si>
  <si>
    <t>1402/10/26</t>
  </si>
  <si>
    <t>1404/10/25</t>
  </si>
  <si>
    <t>سلف موازی متانول سبلان053</t>
  </si>
  <si>
    <t>1403/05/14</t>
  </si>
  <si>
    <t>1405/05/14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</si>
  <si>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</si>
  <si>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</si>
  <si>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</si>
  <si>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</si>
  <si>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</si>
  <si>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</si>
  <si>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</si>
  <si>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</si>
  <si>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</si>
  <si>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</si>
  <si>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</si>
  <si>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</si>
  <si>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</si>
  <si>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</si>
  <si>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</si>
  <si>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</si>
  <si>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</si>
  <si>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</si>
  <si>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</si>
  <si>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</si>
  <si>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</si>
  <si>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</si>
  <si>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</si>
  <si>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</si>
  <si>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 خزانه-م11بودجه02-050720</t>
  </si>
  <si>
    <t>1402/12/29</t>
  </si>
  <si>
    <t>1405/07/20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</si>
  <si>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</si>
  <si>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</si>
  <si>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</si>
  <si>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</si>
  <si>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</si>
  <si>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</si>
  <si>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</si>
  <si>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</si>
  <si>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</si>
  <si>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</si>
  <si>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</si>
  <si>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</si>
  <si>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</si>
  <si>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</si>
  <si>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</si>
  <si>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</si>
  <si>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</si>
  <si>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</si>
  <si>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</si>
  <si>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اسنادخزانه-م2بودجه00-031024</t>
  </si>
  <si>
    <t>1403/10/24</t>
  </si>
  <si>
    <t>اسنادخزانه-م5بودجه00-030626</t>
  </si>
  <si>
    <t>1403/06/26</t>
  </si>
  <si>
    <t>اسنادخزانه-م5بودجه01-041015</t>
  </si>
  <si>
    <t>1401/12/08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</si>
  <si>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</si>
  <si>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</si>
  <si>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</si>
  <si>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</si>
  <si>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</si>
  <si>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</si>
  <si>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اسنادخزانه-م7بودجه01-040714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</si>
  <si>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</si>
  <si>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</si>
  <si>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</si>
  <si>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</si>
  <si>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</si>
  <si>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</si>
  <si>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1404/07/28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</si>
  <si>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</si>
  <si>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</si>
  <si>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</si>
  <si>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</si>
  <si>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</si>
  <si>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</si>
  <si>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</si>
  <si>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</si>
  <si>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</si>
  <si>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</si>
  <si>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</si>
  <si>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</si>
  <si>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</si>
  <si>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</si>
  <si>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</si>
  <si>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</si>
  <si>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</si>
  <si>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</si>
  <si>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</si>
  <si>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</si>
  <si>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</si>
  <si>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</si>
  <si>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</si>
  <si>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</si>
  <si>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</si>
  <si>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</si>
  <si>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</si>
  <si>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</si>
  <si>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</si>
  <si>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</si>
  <si>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</si>
  <si>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</si>
  <si>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</si>
  <si>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</si>
  <si>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</si>
  <si>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</si>
  <si>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مرابحه اتومبیل سازی فردا051224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</si>
  <si>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</si>
  <si>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</si>
  <si>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</si>
  <si>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</si>
  <si>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</si>
  <si>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</si>
  <si>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</si>
  <si>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</si>
  <si>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</si>
  <si>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</si>
  <si>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</si>
  <si>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</si>
  <si>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</si>
  <si>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</si>
  <si>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</si>
  <si>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</si>
  <si>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</si>
  <si>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</si>
  <si>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</si>
  <si>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</si>
  <si>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</si>
  <si>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</si>
  <si>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</si>
  <si>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</si>
  <si>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</si>
  <si>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</si>
  <si>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</si>
  <si>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دولت126-ش.خ031223</t>
  </si>
  <si>
    <t>1401/12/23</t>
  </si>
  <si>
    <t>1403/12/23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</si>
  <si>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</si>
  <si>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</si>
  <si>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</si>
  <si>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</si>
  <si>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</si>
  <si>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</si>
  <si>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</si>
  <si>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</si>
  <si>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</si>
  <si>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</si>
  <si>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</si>
  <si>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</si>
  <si>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</si>
  <si>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</si>
  <si>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</si>
  <si>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1404/03/01</t>
  </si>
  <si>
    <t>مرابحه عام دولت142-ش.خ031009</t>
  </si>
  <si>
    <t>1402/08/09</t>
  </si>
  <si>
    <t>1403/10/09</t>
  </si>
  <si>
    <t>مرابحه عام دولت162-ش.خ050329</t>
  </si>
  <si>
    <t>1403/03/29</t>
  </si>
  <si>
    <t>1405/03/29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</si>
  <si>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</si>
  <si>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</si>
  <si>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</si>
  <si>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</si>
  <si>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</si>
  <si>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</si>
  <si>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</si>
  <si>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</si>
  <si>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</si>
  <si>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مشارکت ش اصفهان306-3ماهه18%</t>
  </si>
  <si>
    <t>1399/06/31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</si>
  <si>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</si>
  <si>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</si>
  <si>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</si>
  <si>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</si>
  <si>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</si>
  <si>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</si>
  <si>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قم312-سه ماهه18%</t>
  </si>
  <si>
    <t>مشارکت ش قم412-3ماهه18%</t>
  </si>
  <si>
    <t>1404/12/13</t>
  </si>
  <si>
    <t>مشارکت ش کرج042-3ماهه18%</t>
  </si>
  <si>
    <t>مشارکت ش کرج312-سه ماهه18%</t>
  </si>
  <si>
    <t>مشارکت ش کرج412-3ماهه18%</t>
  </si>
  <si>
    <t>مشارکت ش کرج512-3ماهه18%</t>
  </si>
  <si>
    <t>1405/12/28</t>
  </si>
  <si>
    <t>مشارکت ش قم512-3ماهه18%</t>
  </si>
  <si>
    <t>1401/06/28</t>
  </si>
  <si>
    <t>اسنادخزانه-م10بودجه02-051112</t>
  </si>
  <si>
    <t>1402/12/21</t>
  </si>
  <si>
    <t>1405/11/12</t>
  </si>
  <si>
    <t>اسنادخزانه-م2بودجه02-050923</t>
  </si>
  <si>
    <t>1405/09/23</t>
  </si>
  <si>
    <t>اسناد خزانه-م12بودجه02-050916</t>
  </si>
  <si>
    <t>1405/09/16</t>
  </si>
  <si>
    <t>اوراق مشارکت طرح قطارشهری قم 2 1401</t>
  </si>
  <si>
    <t>خیر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</si>
  <si>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</si>
  <si>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</si>
  <si>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</si>
  <si>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</si>
  <si>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</si>
  <si>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</si>
  <si>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</si>
  <si>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</si>
  <si>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-2.34%</t>
  </si>
  <si>
    <t>سایر</t>
  </si>
  <si>
    <t>-0.78%</t>
  </si>
  <si>
    <t>-10.00%</t>
  </si>
  <si>
    <t>0.30%</t>
  </si>
  <si>
    <t>2.61%</t>
  </si>
  <si>
    <t>0.12%</t>
  </si>
  <si>
    <t>-0.92%</t>
  </si>
  <si>
    <t>-0.23%</t>
  </si>
  <si>
    <t>-9.84%</t>
  </si>
  <si>
    <t>0.74%</t>
  </si>
  <si>
    <t>-0.70%</t>
  </si>
  <si>
    <t>-0.01%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</si>
  <si>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</si>
  <si>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</si>
  <si>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</si>
  <si>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</si>
  <si>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</si>
  <si>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</si>
  <si>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279927362</t>
  </si>
  <si>
    <t>0.09%</t>
  </si>
  <si>
    <t>سپرده کوتاه مدت بانک سامان ملاصدرا 829-828-11555555-1</t>
  </si>
  <si>
    <t>0.00%</t>
  </si>
  <si>
    <t>سپرده کوتاه مدت بانک اقتصاد نوین ظفر 120-850-5324734-1</t>
  </si>
  <si>
    <t>سپرده کوتاه مدت بانک خاورمیانه مهستان 1005-10-810-707071030</t>
  </si>
  <si>
    <t>حساب جاری بانک تجارت مطهری- مهرداد 279914414</t>
  </si>
  <si>
    <t>حساب جاری بانک خاورمیانه مهستان 1005-11-040-707071267</t>
  </si>
  <si>
    <t>قرض الحسنه بانک توسعه تعاون مرکزی 1900-211-3054339-1</t>
  </si>
  <si>
    <t>سپرده کوتاه مدت بانک توسعه تعاون ممتاز مشهد 1900-318-3054339-1</t>
  </si>
  <si>
    <t>سپرده کوتاه مدت بانک رفاه پردیس 219818587</t>
  </si>
  <si>
    <t>سپرده کوتاه مدت بانک ملی بورس اوراق بهادار 0224945148006</t>
  </si>
  <si>
    <t>سپرده کوتاه مدت بانک گردشگری آپادانا 120-9967-628010-1</t>
  </si>
  <si>
    <t>سپرده کوتاه مدت بانک مسکن توانیر ولیعصر 420220276372</t>
  </si>
  <si>
    <t>0.07%</t>
  </si>
  <si>
    <t>سپرده کوتاه مدت بانک گردشگری قرنی 13199676280101</t>
  </si>
  <si>
    <t>سپرده کوتاه مدت بانک شهر پردیس کیش 700847821041</t>
  </si>
  <si>
    <t>حساب جاری بانک ملی حافظ 00114382156007</t>
  </si>
  <si>
    <t>سپرده کوتاه مدت بانک پاسارگاد ارمغان 2798100120307141</t>
  </si>
  <si>
    <t>قرض الحسنه بانک تجارت مطهری مهرداد 1443364</t>
  </si>
  <si>
    <t>0.17%</t>
  </si>
  <si>
    <t>سپرده کوتاه مدت بانک صادرات فردوسی 0216784000001</t>
  </si>
  <si>
    <t>حساب جاری بانک رفاه 143 322787324</t>
  </si>
  <si>
    <t>سپرده کوتاه مدت بانک ملت مستقل مرکزی 9545704701</t>
  </si>
  <si>
    <t>سپرده کوتاه مدت بانک سامان قائم مقام 866-810-11555555-1</t>
  </si>
  <si>
    <t>سپرده کوتاه مدت بانک پارسیان مرکزی 47001270966601</t>
  </si>
  <si>
    <t>سپرده کوتاه مدت بانک ملت دولت 9752790213</t>
  </si>
  <si>
    <t>حساب جاری بانک تجارت آفریقا 98073752</t>
  </si>
  <si>
    <t>سپرده بلند مدت بانک تجارت هفده شهریور بندر ماهشهر  6942286528</t>
  </si>
  <si>
    <t>0.11%</t>
  </si>
  <si>
    <t>سپرده بلند مدت بانک تجارت مرکزی زابل 6855276508</t>
  </si>
  <si>
    <t>سپرده بلند مدت بانک تجارت چرام 6579301366</t>
  </si>
  <si>
    <t>0.04%</t>
  </si>
  <si>
    <t>سپرده بلند مدت بانک تجارت مرکزی اهواز 6900485873</t>
  </si>
  <si>
    <t>0.06%</t>
  </si>
  <si>
    <t>سپرده بلند مدت بانک تجارت مرکزی ماهشهر 6940875240</t>
  </si>
  <si>
    <t>سپرده بلند مدت بانک تجارت مرکزی تبریز 6800461640</t>
  </si>
  <si>
    <t>سپرده بلند مدت بانک سامان سرو 849-111-11555555-8</t>
  </si>
  <si>
    <t>0.03%</t>
  </si>
  <si>
    <t>سپرده بلند مدت بانک تجارت کسنویه یزد 7607275267</t>
  </si>
  <si>
    <t>سپرده بلند مدت بانک تجارت مرکزی اهواز 6900486012</t>
  </si>
  <si>
    <t>سپرده بلند مدت بانک تجارت بلوار امین قم 6551319006</t>
  </si>
  <si>
    <t>سپرده بلند مدت بانک تجارت آشخانه 7103285326</t>
  </si>
  <si>
    <t>سپرده بلند مدت بانک تجارت مرکزی تبریز 577443696</t>
  </si>
  <si>
    <t>سپرده بلند مدت بانک سامان سرو 849-111-11555555-9</t>
  </si>
  <si>
    <t>0.25%</t>
  </si>
  <si>
    <t>سپرده بلند مدت بانک تجارت پانزده خرداد بجنورد 7104326883</t>
  </si>
  <si>
    <t>0.02%</t>
  </si>
  <si>
    <t>سپرده بلند مدت بانک تجارت بهشتی اردبیل 6787895628</t>
  </si>
  <si>
    <t>سپرده بلند مدت بانک تجارت مرکزی اسفراین 7100352200</t>
  </si>
  <si>
    <t>سپرده بلند مدت بانک تجارت مرکزی اصفهان 0479601737582</t>
  </si>
  <si>
    <t>سپرده بلند مدت بانک تجارت آفریقا ظفر 6268275051</t>
  </si>
  <si>
    <t>سپرده بلند مدت بانک تجارت مرکزی آمل 0479601896480</t>
  </si>
  <si>
    <t>سپرده بلند مدت بانک تجارت قطب صنعتی مشهد 0479601896460</t>
  </si>
  <si>
    <t>سپرده بلند مدت بانک تجارت مرکزی ماهشهر خورستان 1077255083</t>
  </si>
  <si>
    <t>سپرده بلند مدت بانک تجارت فاز یک اندیشه 0479601908317</t>
  </si>
  <si>
    <t>سپرده بلند مدت بانک تجارت مرکزی تبریز 0479601908276</t>
  </si>
  <si>
    <t>سپرده بلند مدت بانک تجارت فاز سه اندیشه 0479601908301</t>
  </si>
  <si>
    <t>سپرده بلند مدت بانک سامان سرو 849-111-11555555-10</t>
  </si>
  <si>
    <t>سپرده بلند مدت بانک تجارت هفده شهریور ماهشهر 0479601929418</t>
  </si>
  <si>
    <t>سپرده بلند مدت بانک تجارت پارسه شیراز 0479601956288</t>
  </si>
  <si>
    <t>سپرده بلند مدت بانک تجارت زیست خاور 0479601963137</t>
  </si>
  <si>
    <t>سپرده بلند مدت بانک پاسارگاد ارمغان 279-307-12030714-1</t>
  </si>
  <si>
    <t>سپرده بلند مدت بانک تجارت مرکزی تبریز 0479602275963</t>
  </si>
  <si>
    <t>0.16%</t>
  </si>
  <si>
    <t>سپرده بلند مدت بانک تجارت بندر لنگه هرمزگان 0479602275958</t>
  </si>
  <si>
    <t>سپرده بلند مدت بانک تجارت بلوار امام خمینی رشت 0479602276442</t>
  </si>
  <si>
    <t>سپرده بلند مدت بانک تجارت ظفر  0479602290292</t>
  </si>
  <si>
    <t>1.79%</t>
  </si>
  <si>
    <t>سپرده بلند مدت بانک تجارت مرکزی نیشابور 0479602359845</t>
  </si>
  <si>
    <t>سپرده بلند مدت بانک تجارت طالقانی بجنورد 0479602359866</t>
  </si>
  <si>
    <t>سپرده بلند مدت بانک تجارت آفریقا ظفر 0479602359833</t>
  </si>
  <si>
    <t>سپرده بلند مدت بانک تجارت ستارخان شیراز 0479602367746</t>
  </si>
  <si>
    <t>سپرده کوتاه مدت موسسه اعتباری ملل فاطمی 0519-11-213-000000962</t>
  </si>
  <si>
    <t>0.01%</t>
  </si>
  <si>
    <t>سپرده کوتاه مدت بانک ملت پالایشگاه تهران 9123057666</t>
  </si>
  <si>
    <t>سپرده بلند مدت موسسه اعتباری ملل دکتر فاطمی  0519-60-345-000000606</t>
  </si>
  <si>
    <t>0.29%</t>
  </si>
  <si>
    <t>سپرده بلند مدت بانک تجارت پاسداران شیراز 0479602472306</t>
  </si>
  <si>
    <t>سپرده بلند مدت بانک تجارت بسیج اردبیل  0479602489727</t>
  </si>
  <si>
    <t>سپرده بلند مدت بانک تجارت ابن سینا همدان  0479602502986</t>
  </si>
  <si>
    <t>سپرده بلند مدت بانک تجارت 15 خرداد 0479602503008</t>
  </si>
  <si>
    <t>سپرده بلند مدت بانک تجارت احمدآباد مشهد 0479602515751</t>
  </si>
  <si>
    <t>سپرده بلند مدت بانک تجارت مرکزی کیش 0479602536805</t>
  </si>
  <si>
    <t>سپرده بلند مدت بانک مسکن توانیر 5600877334161</t>
  </si>
  <si>
    <t>0.34%</t>
  </si>
  <si>
    <t>سپرده بلند مدت بانک تجارت شهید بهشتی زاهدان 0479602565780</t>
  </si>
  <si>
    <t>سپرده بلند مدت بانک تجارت فاز سه اندیشه 0479602574995</t>
  </si>
  <si>
    <t>سپرده بلند مدت بانک تجارت فاز یک اندیشه 0479602575074</t>
  </si>
  <si>
    <t>سپرده بلند مدت بانک تجارت مرکزی کیش 0479602582982</t>
  </si>
  <si>
    <t>سپرده بلند مدت بانک تجارت استقلال شیراز 0479602610301</t>
  </si>
  <si>
    <t>سپرده بلند مدت بانک ملت پالایشگاه تهران 9191780918</t>
  </si>
  <si>
    <t>1.12%</t>
  </si>
  <si>
    <t>سپرده بلند مدت بانک ملت پالایشگاه تهران 9193200102</t>
  </si>
  <si>
    <t>0.36%</t>
  </si>
  <si>
    <t>سپرده بلند مدت بانک تجارت قدوسی غربی 0479602641594</t>
  </si>
  <si>
    <t>سپرده بلند مدت بانک تجارت مطهری مهرداد 0479602698817</t>
  </si>
  <si>
    <t>سپرده بلند مدت بانک تجارت ونوس کیش 0479602732808</t>
  </si>
  <si>
    <t>سپرده بلند مدت بانک تجارت مرکز تجاری کیش 0479602732679</t>
  </si>
  <si>
    <t>سپرده بلند مدت بانک تجارت مطهری مهرداد 0479602731903</t>
  </si>
  <si>
    <t>سپرده بلند مدت بانک گردشگری آفریقا 113-333-628010-1</t>
  </si>
  <si>
    <t>سپرده بلند مدت بانک تجارت مرکزی گرگان 0479602785525</t>
  </si>
  <si>
    <t>سپرده بلند مدت بانک گردشگری آفریقا 113-333-628010-2</t>
  </si>
  <si>
    <t>سپرده بلند مدت بانک تجارت آفریقا-ظفر 0479602795577</t>
  </si>
  <si>
    <t>0.52%</t>
  </si>
  <si>
    <t>سپرده بلند مدت بانک تجارت پارسیان هرمزگان 0479602804544</t>
  </si>
  <si>
    <t>سپرده بلند مدت بانک تجارت رحمت آباد شیراز 0479602824932</t>
  </si>
  <si>
    <t>سپرده بلند مدت بانک تجارت مطهری مهرداد 0479602824839</t>
  </si>
  <si>
    <t>سپرده بلند مدت بانک تجارت مطهری مهرداد 0479602833705</t>
  </si>
  <si>
    <t>0.19%</t>
  </si>
  <si>
    <t>سپرده بلند مدت بانک تجارت بستک هرمزگان 0479602842219</t>
  </si>
  <si>
    <t>سپرده بلند مدت بانک تجارت آزادی شیراز 0479602842203</t>
  </si>
  <si>
    <t>0.05%</t>
  </si>
  <si>
    <t>سپرده بلند مدت بانک تجارت تره بار برازجان 0479602850695</t>
  </si>
  <si>
    <t>0.08%</t>
  </si>
  <si>
    <t>سپرده بلند مدت بانک تجارت دانشگاه خلیج فارس 0479602850686</t>
  </si>
  <si>
    <t>سپرده بلند مدت بانک تجارت فرامرز عباسی مشهد 0479602876174</t>
  </si>
  <si>
    <t>سپرده بلند مدت بانک تجارت بجستان 0479602890215</t>
  </si>
  <si>
    <t>سپرده بلند مدت بانک تجارت مرکزی کیش 0479602890195</t>
  </si>
  <si>
    <t>سپرده بلند مدت بانک تجارت فولاد سربداران مشهد 0479602890220</t>
  </si>
  <si>
    <t>سپرده بلند مدت بانک تجارت ابن سینا همدان 0479602906087</t>
  </si>
  <si>
    <t>سپرده بلند مدت بانک تجارت فولاد سربداران مشهد 0479602906092</t>
  </si>
  <si>
    <t>سپرده بلند مدت بانک تجارت امام خمینی مشهد 0479602906133</t>
  </si>
  <si>
    <t>سپرده بلند مدت بانک تجارت شریعتی مشهد 0479602914038</t>
  </si>
  <si>
    <t>سپرده بلند مدت بانک تجارت قدوسی غربی شیراز 0479602914017</t>
  </si>
  <si>
    <t>سپرده بلند مدت بانک مسکن توانیر 5600887335398</t>
  </si>
  <si>
    <t>0.14%</t>
  </si>
  <si>
    <t>سپرده بلند مدت بانک تجارت سازمان آب مشهد 0479602954192</t>
  </si>
  <si>
    <t>سپرده کوتاه مدت بانک کشاورزی ملاصدرا 1089450686</t>
  </si>
  <si>
    <t>سپرده بلند مدت بانک کشاورزی ملاصدرا 1089474845</t>
  </si>
  <si>
    <t>0.45%</t>
  </si>
  <si>
    <t>سپرده بلند مدت بانک تجارت ونوس کیش 0479602999808</t>
  </si>
  <si>
    <t>سپرده بلند مدت بانک مسکن توانیر 5600887335521</t>
  </si>
  <si>
    <t>سپرده بلند مدت بانک مسکن توانیر 5600887335588</t>
  </si>
  <si>
    <t>2.02%</t>
  </si>
  <si>
    <t>سپرده بلند مدت موسسه اعتباری ملل دکتر فاطمی 0519-60-388-000000031</t>
  </si>
  <si>
    <t>سپرده بلند مدت بانک تجارت پارسه شیراز 0479603021956</t>
  </si>
  <si>
    <t>سپرده بلند مدت موسسه اعتباری ملل فاطمی 0519-60-388-000000038</t>
  </si>
  <si>
    <t>سپرده بلند مدت بانک کشاورزی ملاصدرا 1090208438</t>
  </si>
  <si>
    <t>0.22%</t>
  </si>
  <si>
    <t>سپرده کوتاه مدت بانک ملت سازمان گسترش 2218957069</t>
  </si>
  <si>
    <t>سپرده بلند مدت بانک کشاورزی ملاصدرا 1090327750</t>
  </si>
  <si>
    <t>0.43%</t>
  </si>
  <si>
    <t>سپرده بلند مدت بانک تجارت احمدآباد مشهد 0479603062257</t>
  </si>
  <si>
    <t>سپرده بلند مدت بانک تجارت جلفا 0479603070535</t>
  </si>
  <si>
    <t>سپرده بلند مدت بانک تجارت ونوس 0479603070598</t>
  </si>
  <si>
    <t>سپرده بلند مدت بانک تجارت مرکزی کیش 0479603070556</t>
  </si>
  <si>
    <t>سپرده بلند مدت بانک تجارت مرکز تجاری کیش 0479603070561</t>
  </si>
  <si>
    <t>سپرده بلند مدت بانک مسکن توانیر 5600877334559</t>
  </si>
  <si>
    <t>0.53%</t>
  </si>
  <si>
    <t>سپرده بلند مدت بانک تجارت آفریقا-ظفر 0479603079197</t>
  </si>
  <si>
    <t>سپرده بلند مدت بانک سامان سرو 849-113-11555555-3</t>
  </si>
  <si>
    <t>0.18%</t>
  </si>
  <si>
    <t>سپرده بلند مدت بانک تجارت بردسکن مشهد 0479603096943</t>
  </si>
  <si>
    <t>سپرده بلند مدت بانک تجارت شعبه اهرم بوشهر 0479603105002</t>
  </si>
  <si>
    <t>سپرده بلند مدت بانک تجارت جم بوشهر 0479603104996</t>
  </si>
  <si>
    <t>سپرده بلند مدت بانک تجارت پاسداران بابلسر 0479603117652</t>
  </si>
  <si>
    <t>سپرده بلند مدت بانک تجارت مرکزی برازجان بوشهر 0479603117709</t>
  </si>
  <si>
    <t>سپرده بلند مدت بانک تجارت چمران برازجان بوشهر 0479603126133</t>
  </si>
  <si>
    <t>سپرده بلند مدت بانک تجارت جلفا اصفهان 0479603126124</t>
  </si>
  <si>
    <t>سپرده بلند مدت بانک تجارت بهمنی بوشهر 0479603134532</t>
  </si>
  <si>
    <t>سپرده بلند مدت بانک تجارت استقلال شیراز 0479603134486</t>
  </si>
  <si>
    <t>سپرده بلند مدت بانک تجارت شهرک گلستان شیراز 0479603134527</t>
  </si>
  <si>
    <t>سپرده بلند مدت بانک تجارت شهید عاشوری بوشهر 0479603134511</t>
  </si>
  <si>
    <t>سپرده بلند مدت بانک تجارت 45 متری گلشهر البرز 0479603134506</t>
  </si>
  <si>
    <t>سپرده بلند مدت بانک تجارت مرکزی میناب هرمزگان 0479603134491</t>
  </si>
  <si>
    <t>سپرده بلند مدت بانک تجارت تربت جام خراسان رضوی 0479603141553</t>
  </si>
  <si>
    <t>سپرده بلند مدت بانک تجارت ملاصدرا مشهد 0479603141465</t>
  </si>
  <si>
    <t>سپرده بلند مدت بانک تجارت مطهری مهرداد 0479603147417</t>
  </si>
  <si>
    <t>0.15%</t>
  </si>
  <si>
    <t>سپرده بلند مدت بانک تجارت مرکزی گناوه بوشهر 0479603156149</t>
  </si>
  <si>
    <t>سپرده بلند مدت بانک تجارت گویم شیراز 0479603190278</t>
  </si>
  <si>
    <t>سپرده بلند مدت بانک تجارت قائم شیراز 0479603190257</t>
  </si>
  <si>
    <t>سپرده بلند مدت بانک تجارت لامرد فارس 0479603190262</t>
  </si>
  <si>
    <t>سپرده بلند مدت بانک پاسارگاد شهید بهزادی 378.303.12030714.2</t>
  </si>
  <si>
    <t>سپرده بلند مدت بانک پاسارگاد شهید بهزادی 378.303.12030714.3</t>
  </si>
  <si>
    <t>1.25%</t>
  </si>
  <si>
    <t>سپرده بلند مدت بانک پاسارگاد شهید بهزادی 378.303.12030714.4</t>
  </si>
  <si>
    <t>سپرده بلند مدت بانک تجارت فلسطین شیراز 0479603248486</t>
  </si>
  <si>
    <t>سپرده بلند مدت بانک مسکن توانیر 5600877334666</t>
  </si>
  <si>
    <t>0.61%</t>
  </si>
  <si>
    <t>سپرده بلند مدت بانک تجارت جلفا اصفهان 0479603273125</t>
  </si>
  <si>
    <t>سپرده بلند مدت بانک تجارت پاسداران شیراز 0479603281575</t>
  </si>
  <si>
    <t>سپرده بلند مدت بانک تجارت پاسداران شیراز 0479603291974</t>
  </si>
  <si>
    <t>سپرده بلند مدت بانک تجارت بسیج اردبیل  0479603291891</t>
  </si>
  <si>
    <t>سپرده بلند مدت بانک تجارت مطهری مهرداد 0479603301812</t>
  </si>
  <si>
    <t>سپرده بلند مدت بانک تجارت چمران برازجان بوشهر 0479603311768</t>
  </si>
  <si>
    <t>سپرده بلند مدت بانک تجارت پاسداران شیراز 0479603319253</t>
  </si>
  <si>
    <t>سپرده بلند مدت بانک تجارت نرگس شیراز 0479603317917</t>
  </si>
  <si>
    <t>سپرده کوتاه مدت بانک ملی قائم مقام فراهانی 0233463080002</t>
  </si>
  <si>
    <t>سپرده بلند مدت بانک ملی قائم مقام فرهانی 0423321162007</t>
  </si>
  <si>
    <t>0.65%</t>
  </si>
  <si>
    <t>سپرده بلند مدت بانک تجارت خورموج بوشهر 0479603339285</t>
  </si>
  <si>
    <t>سپرده بلند مدت بانک مسکن توانیر 5600877334716</t>
  </si>
  <si>
    <t>0.72%</t>
  </si>
  <si>
    <t>سپرده بلند مدت بانک تجارت بلوار صنایع شیراز 0479603375773</t>
  </si>
  <si>
    <t>سپرده بلند مدت بانک تجارت فاروج خراسان شمالی 0479603382379</t>
  </si>
  <si>
    <t>سپرده بلند مدت بانک تجارت مرکزی کیش 0479603382300</t>
  </si>
  <si>
    <t>سپرده بلند مدت بانک تجارت مرکزی شیراز 0479603382384</t>
  </si>
  <si>
    <t>سپرده بلند مدت بانک تجارت مرکزی شیراز 0479603402266</t>
  </si>
  <si>
    <t>سپرده بلند مدت بانک تجارت مرکزی شیراز 0479603402250</t>
  </si>
  <si>
    <t>سپرده بلند مدت بانک تجارت نظام مهندسی شیراز 0479603402271</t>
  </si>
  <si>
    <t>سپرده بلند مدت بانک تجارت نظام مهندسی شیراز 0479603402287</t>
  </si>
  <si>
    <t>سپرده بلند مدت بانک پاسارگاد شهید بهزادی 378.303.12030714.5</t>
  </si>
  <si>
    <t>سپرده کوتاه مدت بانک اقتصاد نوین مقدس اردبیلی 202-850-5324734-2</t>
  </si>
  <si>
    <t>سپرده بلند مدت بانک ملت سازمان گسترش 2273932237</t>
  </si>
  <si>
    <t>سپرده بلند مدت بانک تجارت ابوذر اصفهان (آذر) 0479603476079</t>
  </si>
  <si>
    <t>سپرده بلند مدت بانک تجارت مدرس مشهد  0479603476208</t>
  </si>
  <si>
    <t>سپرده بلند مدت بانک تجارت مطهری مهرداد 0479603490241</t>
  </si>
  <si>
    <t>سپرده بلند مدت بانک تجارت پیروزی شیراز 0479603490281</t>
  </si>
  <si>
    <t>سپرده بلند مدت بانک تجارت قائم شیراز 0479603490255</t>
  </si>
  <si>
    <t>سپرده بلند مدت بانک تجارت ونوس کیش 0479603500693</t>
  </si>
  <si>
    <t>سپرده بلند مدت بانک تجارت مرکزی کیش 0479603500952</t>
  </si>
  <si>
    <t>سپرده بلند مدت بانک سامان سرو 849.111.11555555.11</t>
  </si>
  <si>
    <t>سپرده بلند مدت بانک سامان سرو 849.111.11555555.12</t>
  </si>
  <si>
    <t>سپرده بلند مدت بانک تجارت پارسه شیراز 0479603513386</t>
  </si>
  <si>
    <t>سپرده بلند مدت بانک تجارت پروما مشهد 0479603525822</t>
  </si>
  <si>
    <t>سپرده بلند مدت بانک تجارت ونوس کیش 0479603525755</t>
  </si>
  <si>
    <t>سپرده بلند مدت بانک تجارت مرکزی بابلسر 0479603525781</t>
  </si>
  <si>
    <t>سپرده بلند مدت بانک تجارت ابوذر اصفهان (آذر) 0479603525741</t>
  </si>
  <si>
    <t>سپرده بلند مدت بانک پاسارگاد ارمغان 279.303.12030714.1</t>
  </si>
  <si>
    <t>سپرده بلند مدت بانک تجارت مرکزی شیراز 0479603556703</t>
  </si>
  <si>
    <t>سپرده بلند مدت بانک تجارت پارک شهر تهران 0479603567640</t>
  </si>
  <si>
    <t>سپرده بلند مدت بانک تجارت پارک شهر تهران 0479603573964</t>
  </si>
  <si>
    <t>سپرده بلند مدت بانک ملت دانشگاه تهران 2284753579</t>
  </si>
  <si>
    <t>سپرده بلند مدت بانک تجارت لامرد فارس 0479603578923</t>
  </si>
  <si>
    <t>سپرده بلند مدت بانک تجارت خور لارستان فارس 0479603578939</t>
  </si>
  <si>
    <t>سپرده بلند مدت بانک تجارت مرکزی کیش 0479603578970</t>
  </si>
  <si>
    <t>سپرده بلند مدت بانک تجارت مرکز تجاری کیش 0479603578902</t>
  </si>
  <si>
    <t>سپرده بلند مدت بانک تجارت سازمان آب مشهد 0479603578809</t>
  </si>
  <si>
    <t>سپرده بلند مدت بانک تجارت احمدآباد مشهد 0479603578670</t>
  </si>
  <si>
    <t>سپرده بلند مدت بانک تجارت رسالت 0479603589153</t>
  </si>
  <si>
    <t>سپرده بلند مدت بانک تجارت ملاصدرا 0479603589132</t>
  </si>
  <si>
    <t>سپرده بلند مدت بانک تجارت درگهان قشم 0479603589127</t>
  </si>
  <si>
    <t>سپرده کوتاه مدت بانک تجارت باقر شهر 0479603589220</t>
  </si>
  <si>
    <t>سپرده بلند مدت بانک تجارت فلکه اول صادقیه 0479603589195</t>
  </si>
  <si>
    <t>سپرده بلند مدت بانک تجارت کریم خان زند شرقی 0479603589236</t>
  </si>
  <si>
    <t>سپرده بلند مدت بانک ملت دانشگاه تهران 2287332678</t>
  </si>
  <si>
    <t>سپرده بلند مدت بانک پاسارگاد شهید بهزادی 378.303.12030714.6</t>
  </si>
  <si>
    <t>سپرده بلند مدت بانک تجارت میلادنور تهران 0479603600047</t>
  </si>
  <si>
    <t>سپرده بلند مدت بانک ملت ولیعصر نبش دکتر بهشتی 2288810145</t>
  </si>
  <si>
    <t>سپرده بلند مدت بانک تجارت وزارت علوم تحقیقات و فنآوری تهران 0479603610825</t>
  </si>
  <si>
    <t>سپرده بلند مدت بانک تجارت پارک ملت تهران 0479603610918</t>
  </si>
  <si>
    <t>0.20%</t>
  </si>
  <si>
    <t>سپرده بلند مدت بانک تجارت فلکه اول صادقیه تهران 0479603610923</t>
  </si>
  <si>
    <t>سپرده بلند مدت بانک تجارت پردیس کیش 0479603610856</t>
  </si>
  <si>
    <t>سپرده بلند مدت بانک تجارت شیراز شمالی تهران 0479603610840</t>
  </si>
  <si>
    <t>سپرده بلند مدت بانک تجارت مرکزی تبریز 0479603620440</t>
  </si>
  <si>
    <t>سپرده بلند مدت بانک تجارت مرکزی گرگان 0479603620414</t>
  </si>
  <si>
    <t>سپرده بلند مدت بانک تجارت دانشگاه منابع طبیعی گرگان 0479603620352</t>
  </si>
  <si>
    <t>سپرده بلند مدت بانک تجارت میدان بلوکی هرمزگان 0479603620326</t>
  </si>
  <si>
    <t>سپرده بلند مدت بانک تجارت مرکزی برازجان بوشهر 0479603629231</t>
  </si>
  <si>
    <t>سپرده بلند مدت بانک اقتصاد نوین چاه مبارک بوشهر 0479603629247</t>
  </si>
  <si>
    <t>سپرده بلند مدت بانک ملت دانشگاه تهران 2293078690</t>
  </si>
  <si>
    <t>سپرده بلند مدت بانک تجارت فلسطین شیراز 0479603637232</t>
  </si>
  <si>
    <t>سپرده بلند مدت بانک تجارت مرکزی نیشاپور 047960363271</t>
  </si>
  <si>
    <t>سپرده بلند مدت بانک تجارت تربت جام 0479603637250</t>
  </si>
  <si>
    <t>سپرده بلند مدت بانک تجارت بردسکن 0479603637328</t>
  </si>
  <si>
    <t>سپرده بلند مدت بانک تجارت پاسداران شیراز 0479603637245</t>
  </si>
  <si>
    <t>سپرده بلند مدت بانک تجارت شریعتی 0479603637307</t>
  </si>
  <si>
    <t>سپرده بلند مدت بانک ملت بلوار امین قم 2294591715</t>
  </si>
  <si>
    <t>0.56%</t>
  </si>
  <si>
    <t>سپرده بلند مدت بانک ملت پالایشگاه تهران 2294592066</t>
  </si>
  <si>
    <t>سپرده بلند مدت بانک ملت آزادی 2294602541</t>
  </si>
  <si>
    <t>سپرده بلند مدت بانک ملت میدان فردوسی 2294609241</t>
  </si>
  <si>
    <t>0.69%</t>
  </si>
  <si>
    <t>سپرده بلند مدت بانک ملت عمار یاسر قم 2294609776</t>
  </si>
  <si>
    <t>سپرده بلند مدت بانک ملت دلپذیر 2294617349</t>
  </si>
  <si>
    <t>0.67%</t>
  </si>
  <si>
    <t>سپرده بلند مدت بانک ملت بهار جنوبی 2294627142</t>
  </si>
  <si>
    <t>سپرده بلند مدت بانک تجارت بلوار صنایع 0479603645461</t>
  </si>
  <si>
    <t>0.13%</t>
  </si>
  <si>
    <t>سپرده بلند مدت بانک تجارت مرکزی شیراز 0479603645477</t>
  </si>
  <si>
    <t>سپرده بلند مدت بانک تجارت پاسداران شیراز 0479603645498</t>
  </si>
  <si>
    <t>سپرده بلند مدت بانک تجارت نرگس شیراز 0479603645456</t>
  </si>
  <si>
    <t>سپرده بلند مدت بانک تجارت قدوسی غربی 0479603645440</t>
  </si>
  <si>
    <t>سپرده بلند مدت بانک پاسارگاد شهید بهزادی  378-303-12030714-7</t>
  </si>
  <si>
    <t>سپرده بلند مدت بانک مسکن توانیر 5600877334930</t>
  </si>
  <si>
    <t>اوراق مشارکت طرح قطارشهری قم جدید 1402 بانک MF.Component.BankName</t>
  </si>
  <si>
    <t>2.69%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</si>
  <si>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</si>
  <si>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</si>
  <si>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</si>
  <si>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</si>
  <si>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</si>
  <si>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</si>
  <si>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</si>
  <si>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</si>
  <si>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</si>
  <si>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</si>
  <si>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</si>
  <si>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</si>
  <si>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</si>
  <si>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</si>
  <si>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</si>
  <si>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</si>
  <si>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</si>
  <si>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</si>
  <si>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</si>
  <si>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</si>
  <si>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</si>
  <si>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</si>
  <si>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</si>
  <si>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</si>
  <si>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</si>
  <si>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صنایع پتروشیمی تخت جمشید</t>
  </si>
  <si>
    <t>ذغال‌سنگ‌ نگین‌ ط‌بس‌</t>
  </si>
  <si>
    <t>ح.بیمه البرز</t>
  </si>
  <si>
    <t>گروه مپنا (سهامی عام)</t>
  </si>
  <si>
    <t>بیمه سامان</t>
  </si>
  <si>
    <t>سرمایه گذاری توسعه صنایع سیمان</t>
  </si>
  <si>
    <t>ح . معدنی و صنعتی گل گهر</t>
  </si>
  <si>
    <t>ح . فجر انرژی خلیج فارس</t>
  </si>
  <si>
    <t>بانک ملت</t>
  </si>
  <si>
    <t>ص. معدنی کیمیای زنجان گستران</t>
  </si>
  <si>
    <t>ح . صبا فولاد خلیج فارس</t>
  </si>
  <si>
    <t>پتروشیمی تندگویان</t>
  </si>
  <si>
    <t>پیشگامان فن آوری و دانش آرامیس</t>
  </si>
  <si>
    <t>ح. مبین انرژی خلیج فارس</t>
  </si>
  <si>
    <t>گلوکوزان‌</t>
  </si>
  <si>
    <t>پخش رازی</t>
  </si>
  <si>
    <t>نفت‌ بهران‌</t>
  </si>
  <si>
    <t>صبا فولاد خلیج فارس</t>
  </si>
  <si>
    <t>پمپ‌ سازی‌ ایران‌</t>
  </si>
  <si>
    <t>گروه‌بهمن‌</t>
  </si>
  <si>
    <t>-2-2</t>
  </si>
  <si>
    <t>درآمد حاصل از سرمایه­گذاری در واحدهای صندوق</t>
  </si>
  <si>
    <t>درآمد سود صندوق</t>
  </si>
  <si>
    <t>صندوق سرمایه گذاری بانک دی</t>
  </si>
  <si>
    <t>صندوق س. شاخصی کیان-س</t>
  </si>
  <si>
    <t>صندوق ثروت آفرین تمدن</t>
  </si>
  <si>
    <t>طلوع بامداد مهرگان</t>
  </si>
  <si>
    <t>صندوق س. بخشی پترو داریوش-ب</t>
  </si>
  <si>
    <t>صندوق س صنایع آگاه1-بخشی</t>
  </si>
  <si>
    <t>صندوق س آوای تاراز زاگرس-سهام</t>
  </si>
  <si>
    <t>ص.س. اهرمی نارنج - واحدهای عادی</t>
  </si>
  <si>
    <t>صندوق س زیتون نماد پایا- مختلط</t>
  </si>
  <si>
    <t>صندوق س.سهامی سپینود-س</t>
  </si>
  <si>
    <t>صندوق س صنایع مفید1- بخشی</t>
  </si>
  <si>
    <t>صندوق س دریای آبی فیروزه-سهام</t>
  </si>
  <si>
    <t>صندوق س. بخشی کیان-ب</t>
  </si>
  <si>
    <t>صندوق س سروسودمند مدبران-سهام</t>
  </si>
  <si>
    <t>صندوق س ثروت ساز دیبا-سهام</t>
  </si>
  <si>
    <t>صندوق س.آرمان آتیه درخشان مس-س</t>
  </si>
  <si>
    <t>صندوق س. مشترک آریان-س</t>
  </si>
  <si>
    <t>صندوق س. سهامی اکسیژن-س</t>
  </si>
  <si>
    <t>ص.س.مدیریت ثروت ص.بازنشستگی-س</t>
  </si>
  <si>
    <t>صندوق س جاویدان سهام مانی-سهام</t>
  </si>
  <si>
    <t>صندوق س. پرتو پایش پیشرو-س</t>
  </si>
  <si>
    <t>صندوق سرمایه گذاری رشد داده محورتوانا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</si>
  <si>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</si>
  <si>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</si>
  <si>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</si>
  <si>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</si>
  <si>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</si>
  <si>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دولت4-ش.خ 0302</t>
  </si>
  <si>
    <t>مرابحه عام دولت5-ش.خ 0207</t>
  </si>
  <si>
    <t>مرابحه عام دولت72-ش.خ0311</t>
  </si>
  <si>
    <t>مرابحه عام دولت76-ش.خ030406</t>
  </si>
  <si>
    <t>مرابحه عام دولت87-ش.خ030304</t>
  </si>
  <si>
    <t>اسنادخزانه-م4بودجه00-030522</t>
  </si>
  <si>
    <t>مشارکت ش کرج034-3ماهه18%</t>
  </si>
  <si>
    <t>مشارکت ش کرج304-3ماهه18%</t>
  </si>
  <si>
    <t>مشارکت ش قم304-3ماهه18%</t>
  </si>
  <si>
    <t>اسنادخزانه-م3بودجه00-030418</t>
  </si>
  <si>
    <t>مشارکت ش یزد304-3ماهه18%</t>
  </si>
  <si>
    <t>مرابحه عام دولت3-ش.خ0211</t>
  </si>
  <si>
    <t>مرابحه عام دولت94-ش.خ030816</t>
  </si>
  <si>
    <t>سلف موازی استاندارد سمتا021</t>
  </si>
  <si>
    <t>سلف موازی استاندارد سمتا022</t>
  </si>
  <si>
    <t>مرابحه عام دولت96-ش.خ030414</t>
  </si>
  <si>
    <t>سلف موازی استاندارد سمتا023</t>
  </si>
  <si>
    <t>سلف موازی متانول بوشهر 024</t>
  </si>
  <si>
    <t>سلف موازی نفت.س صادر اروند 021</t>
  </si>
  <si>
    <t>مرابحه عام دولت100-ش.خ021127</t>
  </si>
  <si>
    <t>سلف موازی متانول بوشهر 025</t>
  </si>
  <si>
    <t>مرابحه عام دولت101-ش.خ020711</t>
  </si>
  <si>
    <t>صکوک مرابحه صکورش302-3ماهه18%</t>
  </si>
  <si>
    <t>سلف موازی متانول مرجان 031</t>
  </si>
  <si>
    <t>مرابحه عام دولت143-ش.خ041009</t>
  </si>
  <si>
    <t>مرابحه عالیفرد-کاردان070830</t>
  </si>
  <si>
    <t>مرابحه داروک-کاردان070904</t>
  </si>
  <si>
    <t>مرابحه عام دولت145-ش.خ050707</t>
  </si>
  <si>
    <t>مرابحه عام دولت146-ش.خ040514</t>
  </si>
  <si>
    <t>مرابحه عام دولت148-ش.خ040519</t>
  </si>
  <si>
    <t>سلف کی ام سی کرمان موتور</t>
  </si>
  <si>
    <t>مرابحه عام دولت112-ش.خ 040408</t>
  </si>
  <si>
    <t>سلف کلوخه سنگ آهن سیرجان2</t>
  </si>
  <si>
    <t>مرابحه صاف فیلم کاردان051116</t>
  </si>
  <si>
    <t>صکوک مرابحه دعبید602-3ماهه18%</t>
  </si>
  <si>
    <t>مرابحه عام دولت133-ش.خ050410</t>
  </si>
  <si>
    <t>مرابحه عام دولت134-ش.خ030907</t>
  </si>
  <si>
    <t>اوراق مشارکت طرح قطارشهری کرج1401</t>
  </si>
  <si>
    <t>منفعت دولت7-ش.خاص سایر0204</t>
  </si>
  <si>
    <t>منفعت دولت7-ش.خاص نوین0204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</si>
  <si>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</si>
  <si>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</si>
  <si>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</si>
  <si>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</si>
  <si>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</si>
  <si>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</si>
  <si>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</si>
  <si>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</si>
  <si>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</si>
  <si>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</si>
  <si>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</si>
  <si>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</si>
  <si>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</si>
  <si>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</si>
  <si>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</si>
  <si>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اوراق مشارکت طرح قطارشهری قم جدید 1402</t>
  </si>
  <si>
    <t>سپرده کوتاه مدت بانک خاورمیانه مهستان 1005-10-810-707070130</t>
  </si>
  <si>
    <t>سپرده کوتاه مدت بانک رفاه شیخ بهایی 252956424</t>
  </si>
  <si>
    <t>سپرده کوتاه مدت موسسه اعتباری ملل شیراز جنوبی 051510277000000003</t>
  </si>
  <si>
    <t>سپرده کوتاه مدت بانک آینده مرکزی 0203600604001</t>
  </si>
  <si>
    <t>سپرده کوتاه مدت بانک رفاه سعادت آباد 322854271</t>
  </si>
  <si>
    <t>سپرده بلند مدت بانک تجارت اسکندری شمالی 148638330</t>
  </si>
  <si>
    <t>سپرده بلند مدت بانک شهر پردیس 7001001587738</t>
  </si>
  <si>
    <t>سپرده بلند مدت بانک ملی حافظ 0420234612008</t>
  </si>
  <si>
    <t>سپرده بلند مدت بانک تجارت الهیه کرمان 2273221053</t>
  </si>
  <si>
    <t>سپرده بلند مدت بانک تجارت طالقانی رفسنجان 2217427307</t>
  </si>
  <si>
    <t>سپرده بلند مدت بانک تجارت مرکزی برازجان 7279800464</t>
  </si>
  <si>
    <t>سپرده بلند مدت بانک سامان سرو 849-111-11555555-1</t>
  </si>
  <si>
    <t>سپرده بلند مدت بانک تجارت اسکندری شمالی 148638950</t>
  </si>
  <si>
    <t>سپرده کوتاه مدت بانک ملت سازمان صنایع ملی  9753029712</t>
  </si>
  <si>
    <t>سپرده بلند مدت بانک سامان سرو 849-111-11555555-2</t>
  </si>
  <si>
    <t>سپرده بلند مدت بانک تجارت مرکزی اصفهان 600757741</t>
  </si>
  <si>
    <t>سپرده بلند مدت بانک تجارت اهرم 2629929927</t>
  </si>
  <si>
    <t>سپرده بلند مدت بانک سامان سرو 849-113-11555555-1</t>
  </si>
  <si>
    <t>سپرده بلند مدت بانک تجارت مرکزی اصفهان 600757970</t>
  </si>
  <si>
    <t>سپرده بلند مدت بانک تجارت اسکندری شمالی 6201275189</t>
  </si>
  <si>
    <t>سپرده بلند مدت بانک تجارت مرکزی اصفهان 6700382069</t>
  </si>
  <si>
    <t>سپرده بلند مدت بانک تجارت مرکزی بابل 7155873277</t>
  </si>
  <si>
    <t>سپرده بلند مدت بانک تجارت دانشگاه سیستان بلوچستان 6868256778</t>
  </si>
  <si>
    <t>سپرده بلند مدت بانک سامان سرو 849-113-11555555-2</t>
  </si>
  <si>
    <t>سپرده بلند مدت بانک تجارت ظفر 6268274063</t>
  </si>
  <si>
    <t>سپرده کوتاه مدت بانک ملت اسکان 9998000080</t>
  </si>
  <si>
    <t>سپرده بلند مدت بانک تجارت مرکزی برازجان 7279824983</t>
  </si>
  <si>
    <t>سپرده بلند مدت بانک تجارت مرکزی مشهد 7000470745</t>
  </si>
  <si>
    <t>سپرده بلند مدت بانک تجارت مطهری یاسوج 6575805858</t>
  </si>
  <si>
    <t>سپرده بلند مدت بانک تجارت مستقل مرکزی  6475429212</t>
  </si>
  <si>
    <t>سپرده بلند مدت بانک تجارت مرکزی اصفهان 6700394636</t>
  </si>
  <si>
    <t>سپرده بلند مدت بانک تجارت چمران برازجان 7280811038</t>
  </si>
  <si>
    <t>سپرده بلند مدت بانک تجارت شهید بهمنی 7286774584</t>
  </si>
  <si>
    <t>سپرده بلند مدت بانک تجارت دانشگاه خلیج فارس 7287308129</t>
  </si>
  <si>
    <t>سپرده بلند مدت بانک تجارت آفریقا 6251789965</t>
  </si>
  <si>
    <t>سپرده بلند مدت بانک تجارت بسیج اردبیل 6791823755</t>
  </si>
  <si>
    <t>سپرده بلند مدت بانک تجارت بلوار امام خمینی 7304811360</t>
  </si>
  <si>
    <t>سپرده بلند مدت بانک تجارت مرکزی اصفهان 6700394652</t>
  </si>
  <si>
    <t>سپرده بلند مدت بانک تجارت کنگان 7282269354</t>
  </si>
  <si>
    <t>سپرده بلند مدت بانک تجارت مرکزی دزفول 6924797329</t>
  </si>
  <si>
    <t>سپرده بلند مدت بانک تجارت شهید چمران اهواز 6913328270</t>
  </si>
  <si>
    <t>سپرده بلند مدت بانک تجارت مرکزی تبریز 6800461624</t>
  </si>
  <si>
    <t>سپرده بلند مدت بانک تجارت اسکندری شمالی 6201290757</t>
  </si>
  <si>
    <t>سپرده بلند مدت بانک تجارت آفریقا 6251790084</t>
  </si>
  <si>
    <t>سپرده بلند مدت بانک تجارت مرکزی اصفهان 6700394695</t>
  </si>
  <si>
    <t>سپرده بلند مدت بانک تجارت  ابوذر غفاری 7016339770</t>
  </si>
  <si>
    <t>سپرده بلند مدت بانک تجارت زیست خاور 7003311389</t>
  </si>
  <si>
    <t>سپرده بلند مدت بانک تجارت ملاصدرا 7018772609</t>
  </si>
  <si>
    <t>سپرده بلند مدت بانک تجارت مرکزی اصفهان 6700396930</t>
  </si>
  <si>
    <t>سپرده بلند مدت بانک تجارت مرکزی بجنورد 7107057344</t>
  </si>
  <si>
    <t>سپرده بلند مدت بانک تجارت مرکزی تبریز 6800461942</t>
  </si>
  <si>
    <t>سپرده بلند مدت بانک تجارت ابن سینا همدان 7071310331</t>
  </si>
  <si>
    <t>سپرده بلند مدت بانک تجارت وکیل آباد 7020288145</t>
  </si>
  <si>
    <t>سپرده بلند مدت بانک تجارت شریعتی 7020824004</t>
  </si>
  <si>
    <t>سپرده بلند مدت بانک سامان سرو 849-111-11555555-4</t>
  </si>
  <si>
    <t>سپرده بلند مدت بانک تجارت مرکزی شیراز 7202871466</t>
  </si>
  <si>
    <t>سپرده بلند مدت بانک تجارت مطهری مهرداد 6300270261</t>
  </si>
  <si>
    <t>سپرده بلند مدت بانک سامان سرو 849-111-11555555-5</t>
  </si>
  <si>
    <t>سپرده بلند مدت بانک تجارت مطهری مهرداد 6300270288</t>
  </si>
  <si>
    <t>سپرده بلند مدت بانک تجارت شهید بهشتی اردبیل 6787893072</t>
  </si>
  <si>
    <t>سپرده بلند مدت بانک سامان سرو 849-111-11555555-6</t>
  </si>
  <si>
    <t>سپرده بلند مدت بانک سامان سرو 849-111-11555555-7</t>
  </si>
  <si>
    <t>سپرده بلند مدت بانک تجارت بورس اوراق بهادار 6159811849</t>
  </si>
  <si>
    <t>سپرده بلند مدت بانک تجارت مرکزی شیراز 7202871504</t>
  </si>
  <si>
    <t>سپرده بلند مدت بانک تجارت مرکزی شیراز 7202871512</t>
  </si>
  <si>
    <t>سپرده بلند مدت بانک مسکن توانیر 5600928335142</t>
  </si>
  <si>
    <t>سپرده بلند مدت بانک تجارت اشرفی اصفهانی 6407302603</t>
  </si>
  <si>
    <t>سپرده بلند مدت بانک تجارت بورس اوراق بهادار 61509811865</t>
  </si>
  <si>
    <t>سپرده بلند مدت بانک تجارت آزادی 7059786991</t>
  </si>
  <si>
    <t>سپرده بلند مدت بانک تجارت مطهری مهرداد 6300270377</t>
  </si>
  <si>
    <t>سپرده بلند مدت بانک تجارت مرکزی شیراز 7202871636</t>
  </si>
  <si>
    <t>سپرده بلند مدت بانک تجارت مطهری مهرداد 6300270431</t>
  </si>
  <si>
    <t>سپرده بلند مدت بانک تجارت افریقا-ظفر 6268274411</t>
  </si>
  <si>
    <t>سپرده بلند مدت بانک تجارت مطهری مهرداد 6300270466</t>
  </si>
  <si>
    <t>سپرده بلند مدت بانک تجارت تره بار برازجان 7275763157</t>
  </si>
  <si>
    <t>سپرده بلند مدت بانک تجارت مطهری مهرداد 6300270490</t>
  </si>
  <si>
    <t>سپرده بلند مدت بانک تجارت رحمت آباد شبراز 7201290257</t>
  </si>
  <si>
    <t>سپرده بلند مدت بانک تجارت خلیج فارس مشهد 7060795317</t>
  </si>
  <si>
    <t>سپرده بلند مدت بانک ملت اسکان 9930557836</t>
  </si>
  <si>
    <t>سپرده بلند مدت بانک تجارت چیتگر 6216792988</t>
  </si>
  <si>
    <t>سپرده بلند مدت بانک مسکن توانیر 5600928335407</t>
  </si>
  <si>
    <t>سپرده بلند مدت بانک تجارت هاشمیه مشهد 7060289454</t>
  </si>
  <si>
    <t>سپرده بلند مدت بانک تجارت مطهری - مهرداد 6300270512</t>
  </si>
  <si>
    <t>سپرده بلند مدت بانک تجارت مرکزی شیراز 7202871717</t>
  </si>
  <si>
    <t>سپرده بلند مدت بانک تجارت فیضیه قم 6567290466</t>
  </si>
  <si>
    <t>سپرده بلند مدت بانک تجارت فیضیه قم 6567290482</t>
  </si>
  <si>
    <t>سپرده بلند مدت بانک تجارت بورس اوراق بهادار 6159811938</t>
  </si>
  <si>
    <t>سپرده بلند مدت بانک تجارت مرکزی قوچان 7049327220</t>
  </si>
  <si>
    <t>سپرده بلند مدت بانک تجارت چمران اهواز 6913328637</t>
  </si>
  <si>
    <t>سپرده بلند مدت بانک تجارت فیضیه قم 6567290512</t>
  </si>
  <si>
    <t>سپرده بلند مدت بانک تجارت بورس اوراق بهادار 6159811946</t>
  </si>
  <si>
    <t>سپرده بلند مدت بانک تجارت چمران برارجان 7280811399</t>
  </si>
  <si>
    <t>سپرده بلند مدت بانک تجارت تره بار برازجان 7275763270</t>
  </si>
  <si>
    <t>سپرده بلند مدت بانک تجارت وکیل آباد 7020289044</t>
  </si>
  <si>
    <t>سپرده بلند مدت بانک ملت صنایع ملی 9941466633</t>
  </si>
  <si>
    <t>سپرده بلند مدت بانک ملت اسکان 9941469428</t>
  </si>
  <si>
    <t>سپرده بلند مدت بانک تجارت مرکزی گرگان 6970308847</t>
  </si>
  <si>
    <t>سپرده بلند مدت بانک تجارت مطهری - مهرداد 6300270547</t>
  </si>
  <si>
    <t>سپرده بلند مدت بانک مسکن توانیر 2883747</t>
  </si>
  <si>
    <t>سپرده بلند مدت بانک تجارت بازار رضا مشهد 7008821857</t>
  </si>
  <si>
    <t>سپرده بلند مدت بانک تجارت مرکزی اصفهان 5600860528</t>
  </si>
  <si>
    <t>سپرده بلند مدت بانک تجارت بورس اوراق بهادار 6159811954</t>
  </si>
  <si>
    <t>سپرده بلند مدت بانک تجارت بورس اوراق بهادار 6159811970</t>
  </si>
  <si>
    <t>سپرده بلند مدت بانک تجارت مرکزی مشهد 7000473620</t>
  </si>
  <si>
    <t>سپرده بلند مدت بانک تجارت مرکزی گناباد 7056849534</t>
  </si>
  <si>
    <t>سپرده بلند مدت بانک تجارت چیتگر 6216793070</t>
  </si>
  <si>
    <t>سپرده بلند مدت بانک تجارت مرکزی بابل 7155889343</t>
  </si>
  <si>
    <t>سپرده بلند مدت بانک تجارت مرکزی گرگان 6970309010</t>
  </si>
  <si>
    <t>سپرده بلند مدت بانک تجارت مطهری مهرداد 6300270601</t>
  </si>
  <si>
    <t>سپرده بلند مدت بانک تجارت ابوذر غفاری مشهد 7016342585</t>
  </si>
  <si>
    <t>سپرده بلند مدت بانک تجارت مطهری مهرداد 6300270636</t>
  </si>
  <si>
    <t>سپرده بلند مدت بانک تجارت مطهری مهرداد 6300270644</t>
  </si>
  <si>
    <t>سپرده بلند مدت بانک تجارت مرکزی شیراز 7202871970</t>
  </si>
  <si>
    <t>سپرده بلند مدت بانک تجارت اسکندری شمالی 6201293659</t>
  </si>
  <si>
    <t>سپرده بلند مدت بانک تجارت مرکزی بجستان 7032327286</t>
  </si>
  <si>
    <t>سپرده بلند مدت بانک تجارت مطهری مهرداد 6300270652</t>
  </si>
  <si>
    <t>سپرده بلند مدت بانک تجارت مرکزی اصفهان 6700397481</t>
  </si>
  <si>
    <t>سپرده بلند مدت بانک مسکن توانیر 5600928335779</t>
  </si>
  <si>
    <t>سپرده بلند مدت بانک تجارت بازار رضا 7008822217</t>
  </si>
  <si>
    <t>سپرده بلند مدت بانک تجارت ظفر 6268274578</t>
  </si>
  <si>
    <t>سپرده بلند مدت بانک تجارت اسکندری شمالی 6201293683</t>
  </si>
  <si>
    <t>سپرده بلند مدت بانک تجارت مرکزی مشهد 7000473795</t>
  </si>
  <si>
    <t>سپرده بلند مدت بانک تجارت خلیج فارس مشهد 7060795805</t>
  </si>
  <si>
    <t>سپرده بلند مدت بانک تجارت اسکندری شمالی 6201293713</t>
  </si>
  <si>
    <t>سپرده بلند مدت بانک تجارت احمد آباد مشهد 7007341452</t>
  </si>
  <si>
    <t>سپرده بلند مدت بانک تجارت مطهری - مهرداد 6300270695</t>
  </si>
  <si>
    <t>سپرده بلند مدت بانک تجارت مطهری - مهرداد 6300270709</t>
  </si>
  <si>
    <t>سپرده بلند مدت بانک تجارت مطهری - مهرداد 6300270717</t>
  </si>
  <si>
    <t>سپرده بلند مدت بانک تجارت اسکندری شمالی 6201293748</t>
  </si>
  <si>
    <t>سپرده بلند مدت بانک تجارت بورس اوراق بهادار  6159812020</t>
  </si>
  <si>
    <t>سپرده بلند مدت بانک تجارت بورس اوراق بهادار 6159812039</t>
  </si>
  <si>
    <t>سپرده بلند مدت بانک تجارت آفریقا ظفر 6268274659</t>
  </si>
  <si>
    <t>سپرده بلند مدت بانک مسکن توانیر 5600928336017</t>
  </si>
  <si>
    <t>سپرده بلند مدت بانک ملت سازمان صنایع ملی 9980819945</t>
  </si>
  <si>
    <t>سپرده بلند مدت بانک تجارت اسکندری شمالی 6201293780</t>
  </si>
  <si>
    <t>سپرده بلند مدت بانک تجارت رحمت آباد شیراز 7201290990</t>
  </si>
  <si>
    <t>سپرده بلند مدت بانک تجارت زیست خاور مشهد 7003314329</t>
  </si>
  <si>
    <t>سپرده بلند مدت بانک تجارت بورس اوراق بهادار 6159812063</t>
  </si>
  <si>
    <t>سپرده بلند مدت بانک تجارت مطهری مهرداد 6300270741</t>
  </si>
  <si>
    <t>سپرده بلند مدت بانک اقتصاد نوین مقدس اردبیلی 202-283-5324734-1</t>
  </si>
  <si>
    <t>سپرده بلند مدت بانک ملت سازمان صنایع ملی 9987938045</t>
  </si>
  <si>
    <t>سپرده بلند مدت بانک تجارت بلوار سجاد مشهد 5403497322</t>
  </si>
  <si>
    <t>سپرده بلند مدت بانک تجارت پیروزی شیراز 7200278695</t>
  </si>
  <si>
    <t>سپرده بلند مدت بانک تجارت مطهری مهرداد 6300270768</t>
  </si>
  <si>
    <t>سپرده بلند مدت بانک تجارت مطهری مهرداد 6300270776</t>
  </si>
  <si>
    <t>سپرده بلند مدت بانک تجارت شعبه مدرس 7010300937</t>
  </si>
  <si>
    <t>سپرده بلند مدت بانک تجارت اسکندری شمالی 6201293896</t>
  </si>
  <si>
    <t>سپرده بلند مدت بانک تجارت بورس اوراق بهادار 6159812101</t>
  </si>
  <si>
    <t>سپرده بلند مدت بانک ملت بورس کالا 9992647650</t>
  </si>
  <si>
    <t>سپرده بلند مدت بانک تجارت مطهری مهرداد 6300270792</t>
  </si>
  <si>
    <t>سپرده بلند مدت بانک تجارت مطهری مهرداد 6300270806</t>
  </si>
  <si>
    <t>سپرده بلند مدت بانک تجارت مطهری مهرداد 6300270814</t>
  </si>
  <si>
    <t>سپرده بلند مدت بانک مسکن توانیر 5600928336389</t>
  </si>
  <si>
    <t>سپرده بلند مدت بانک تجارت دانشگاه فردوسی مشهد 7022380464</t>
  </si>
  <si>
    <t>سپرده بلند مدت بانک تجارت مرکزی شیراز 7202872292</t>
  </si>
  <si>
    <t>سپرده بلند مدت بانک تجارت ابوذر غفاری مشهد 7016342933</t>
  </si>
  <si>
    <t>سپرده بلند مدت بانک ملت اسکان 9011673341</t>
  </si>
  <si>
    <t>سپرده بلند مدت بانک مسکن توانیر 5600928336520</t>
  </si>
  <si>
    <t>سپرده بلند مدت بانک تجارت خلیج فارس مشهد 5465567157</t>
  </si>
  <si>
    <t>سپرده بلند مدت بانک تجارت دقیقی مشهد  7002266673</t>
  </si>
  <si>
    <t>سپرده بلند مدت بانک تجارت ظفر آفریقا 6268274713</t>
  </si>
  <si>
    <t>سپرده بلند مدت بانک تجارت مطهری مهرداد 6300270857</t>
  </si>
  <si>
    <t>سپرده بلند مدت بانک تجارت مرکزی قوچان 7049328030</t>
  </si>
  <si>
    <t>سپرده بلند مدت بانک تجارت قطب صنعتی مشهد 7009317133</t>
  </si>
  <si>
    <t>سپرده بلند مدت بانک تجارت مرکزی بابل 7155890392</t>
  </si>
  <si>
    <t>سپرده بلند مدت بانک تجارت اهرم 7283268513</t>
  </si>
  <si>
    <t>سپرده بلند مدت بانک تجارت چمران برازجان 7280814010</t>
  </si>
  <si>
    <t>سپرده بلند مدت بانک تجارت تره بار برازجان 7275763599</t>
  </si>
  <si>
    <t>سپرده بلند مدت بانک تجارت مرکزی اصفهان 6700397856</t>
  </si>
  <si>
    <t>سپرده بلند مدت بانک تجارت مرکزی گرگان 6970309622</t>
  </si>
  <si>
    <t>سپرده بلند مدت بانک تجارت مطهری - مهرداد 6300270938</t>
  </si>
  <si>
    <t>سپرده بلند مدت بانک تجارت رحمت آباد شیراز 702403669</t>
  </si>
  <si>
    <t>سپرده بلند مدت بانک تجارت زیست خاور مشهد 0479601542616</t>
  </si>
  <si>
    <t>سپرده بلند مدت بانک تجارت احمد آباد مشهد 700741592</t>
  </si>
  <si>
    <t>سپرده بلند مدت بانک تجارت اسکندری شمالی 6201294027</t>
  </si>
  <si>
    <t>سپرده بلند مدت بانک تجارت اسکندری شمالی 6201294051</t>
  </si>
  <si>
    <t>سپرده بلند مدت بانک تجارت زیست خاور مشهد 0479601618334</t>
  </si>
  <si>
    <t>سپرده بلند مدت بانک تجارت مطهری مهرداد 6300271144</t>
  </si>
  <si>
    <t>سپرده بلند مدت بانک تجارت مطهری - مهرداد 6300271152</t>
  </si>
  <si>
    <t>سپرده بلند مدت بانک تجارت آفریقا ظفر 6268274934</t>
  </si>
  <si>
    <t>سپرده بلند مدت بانک تجارت پارسه شیراز 5722443677</t>
  </si>
  <si>
    <t>سپرده بلند مدت بانک تجارت میدان شهدا مشهد 7001269326</t>
  </si>
  <si>
    <t>سپرده بلند مدت بانک تجارت مدرس مشهد 7010301038</t>
  </si>
  <si>
    <t>سپرده بلند مدت بانک تجارت شهید چمران برازجان 7280814150</t>
  </si>
  <si>
    <t>سپرده بلند مدت بانک تجارت مرکزی شیراز 7202872667</t>
  </si>
  <si>
    <t>سپرده بلند مدت بانک تجارت بازار رضا 5457897296</t>
  </si>
  <si>
    <t>سپرده بلند مدت بانک تجارت مطهری مهرداد 6300271187</t>
  </si>
  <si>
    <t>سپرده بلند مدت بانک تجارت استقلال 7240327052</t>
  </si>
  <si>
    <t>سپرده بلند مدت بانک تجارت مرکزی گناباد 7056850516</t>
  </si>
  <si>
    <t>سپرده بلند مدت بانک تجارت پارک شهر 6150759607</t>
  </si>
  <si>
    <t>سپرده بلند مدت بانک تجارت مرکزی اهواز 6900486535</t>
  </si>
  <si>
    <t>سپرده بلند مدت بانک تجارت دانشگاه فردوسی 7022381037</t>
  </si>
  <si>
    <t>سپرده بلند مدت بانک تجارت مطهری مهرداد 6300271195</t>
  </si>
  <si>
    <t>سپرده بلند مدت بانک تجارت دانشگاه خلیج فارس 7287308617</t>
  </si>
  <si>
    <t>سپرده بلند مدت بانک تجارت بندر دیر 7283758383</t>
  </si>
  <si>
    <t>سپرده بلند مدت بانک تجارت پتروشیمی خارک 7281420156</t>
  </si>
  <si>
    <t>سپرده بلند مدت بانک تجارت قائم شیراز 7256793681</t>
  </si>
  <si>
    <t>سپرده بلند مدت بانک تجارت مطهری مهرداد 6300271209</t>
  </si>
  <si>
    <t>سپرده بلند مدت بانک تجارت قائم شیراز 7256793797</t>
  </si>
  <si>
    <t>سپرده بلند مدت بانک تجارت مطهری مهرداد 6300271306</t>
  </si>
  <si>
    <t>سپرده بلند مدت بانک تجارت مطهری مهرداد 0479601881062</t>
  </si>
  <si>
    <t>سپرده بلند مدت بانک تجارت اسکندری شمالی 0479601896454</t>
  </si>
  <si>
    <t>سپرده بلند مدت بانک تجارت چمران برازجان 0479601896475</t>
  </si>
  <si>
    <t>سپرده بلند مدت بانک تجارت چمران اهواز 047960190813</t>
  </si>
  <si>
    <t>سپرده بلند مدت بانک تجارت مرکزی گرگان 0479601908042</t>
  </si>
  <si>
    <t>سپرده بلند مدت بانک تجارت مصلی بلوار  امام خمینی رشت 0479601908213</t>
  </si>
  <si>
    <t>سپرده بلند مدت بانک تجارت دانشگاه خلیج فارس(بوشهر) 0479601908322</t>
  </si>
  <si>
    <t>سپرده بلند مدت بانک تجارت رحمت آباد شیراز 0479601908234</t>
  </si>
  <si>
    <t>سپرده بلند مدت بانک تجارت مدرس مشهد 0479601908037</t>
  </si>
  <si>
    <t>سپرده بلند مدت بانک تجارت مرکزی اصفهان  0479601908063</t>
  </si>
  <si>
    <t>سپرده بلند مدت بانک تجارت بسیج اردبیل 0479601908021</t>
  </si>
  <si>
    <t>سپرده بلند مدت بانک تجارت مطهری مهرداد 0479601929470</t>
  </si>
  <si>
    <t>سپرده بلند مدت بانک تجارت خورموج 0479601929511</t>
  </si>
  <si>
    <t>سپرده بلند مدت بانک تجارت گناباد 0479601929486</t>
  </si>
  <si>
    <t>سپرده بلند مدت بانک تجارت مرکزی شیراز 0479601972777</t>
  </si>
  <si>
    <t>سپرده بلند مدت بانک تجارت مطهری مهرداد 0479601972761</t>
  </si>
  <si>
    <t>سپرده بلند مدت بانک تجارت خورموج بوشهر 0479601972756</t>
  </si>
  <si>
    <t>سپرده بلند مدت بانک تجارت احمدآباد مشهد 0479601972740</t>
  </si>
  <si>
    <t>سپرده بلند مدت بانک اقتصاد نوین مقدس اردبیلی 202-283-5324734-2</t>
  </si>
  <si>
    <t>سپرده بلند مدت بانک تجارت مطهری مهرداد 0479602017650</t>
  </si>
  <si>
    <t>سپرده بلند مدت بانک تجارت بابلسر مازندران 0479602051255</t>
  </si>
  <si>
    <t>سپرده بلند مدت بانک اقتصاد نوین مقدس اردبیلی 202-283-5324734-3</t>
  </si>
  <si>
    <t>سپرده بلند مدت بانک مسکن توانیر 5600877333791</t>
  </si>
  <si>
    <t>سپرده بلند مدت بانک تجارت آفریقا 0479602066011</t>
  </si>
  <si>
    <t>سپرده بلند مدت بانک تجارت مرکزی کیش 0479602066048</t>
  </si>
  <si>
    <t>سپرده بلند مدت بانک تجارت مطهری مهرداد 0479602066027</t>
  </si>
  <si>
    <t>سپرده بلند مدت بانک تجارت بندر دیر بوشهر 0479602088951</t>
  </si>
  <si>
    <t>سپرده بلند مدت بانک تجارت هاشمیه مشهد  0479602108143</t>
  </si>
  <si>
    <t>سپرده بلند مدت بانک تجارت فردوسی تربت حیدریه 0479602107877</t>
  </si>
  <si>
    <t>سپرده بلند مدت بانک تجارت بردسکن 0479602108045</t>
  </si>
  <si>
    <t>سپرده بلند مدت بانک تجارت اسکندری شمالی 0479602169714</t>
  </si>
  <si>
    <t>سپرده بلند مدت بانک تجارت مرکزی شیراز 0479602189475</t>
  </si>
  <si>
    <t>سپرده بلند مدت بانک تجارت مطهری مهرداد 0479602199635</t>
  </si>
  <si>
    <t>سپرده بلند مدت بانک تجارت مرکزی کنگان 0479602219325</t>
  </si>
  <si>
    <t>سپرده بلند مدت بانک تجارت مرکزی شیراز 0479602228705</t>
  </si>
  <si>
    <t>سپرده بلند مدت بانک تجارت بندر عسلویه بوشهر 0479602241951</t>
  </si>
  <si>
    <t>سپرده بلند مدت بانک تجارت شعبه بندر دیر بوشهر 0479602242020</t>
  </si>
  <si>
    <t>سپرده بلند مدت بانک مسکن توانیر 5600887334607</t>
  </si>
  <si>
    <t>سپرده بلند مدت بانک تجارت مرکزی کنگان 0479602241469</t>
  </si>
  <si>
    <t>سپرده بلند مدت بانک تجارت پتروشیمی مهر بوشهر 0479602241884</t>
  </si>
  <si>
    <t>سپرده بلند مدت بانک تجارت مطهری مهرداد 0479602242534</t>
  </si>
  <si>
    <t>سپرده بلند مدت بانک تجارت اسکندری شمالی 0479602256786</t>
  </si>
  <si>
    <t>سپرده بلند مدت بانک تجارت مطهری مهرداد 0479602257140</t>
  </si>
  <si>
    <t>سپرده بلند مدت بانک صادرات ممتاز مشهد 0407161062005</t>
  </si>
  <si>
    <t>سپرده بلند مدت بانک صادرات دکتر نوربخش 0407161045000</t>
  </si>
  <si>
    <t>سپرده بلند مدت بانک تجارت پتروشیمی هنگام بوشهر 0479602276136</t>
  </si>
  <si>
    <t>سپرده بلند مدت بانک تجارت مطهری مهرداد 0479602276738</t>
  </si>
  <si>
    <t>سپرده بلند مدت بانک تجارت دانشگاه حکیم سبزوار 0479602290660</t>
  </si>
  <si>
    <t>سپرده بلند مدت بانک اقتصاد نوین مقدس اردبیلی 202-283-5324734-4</t>
  </si>
  <si>
    <t>سپرده بلند مدت بانک تجارت مطهری مهرداد 0479602324166</t>
  </si>
  <si>
    <t>سپرده بلند مدت بانک تجارت شهید مدرس مشهد 0479602332055</t>
  </si>
  <si>
    <t>سپرده بلند مدت بانک تجارت مرکزی شیراز 047960231477</t>
  </si>
  <si>
    <t>سپرده بلند مدت موسسه اعتباری ملل دکتر فاطمی 0519-60-345-0000000595</t>
  </si>
  <si>
    <t>سپرده بلند مدت بانک ملت پالایشگاه تهران 9123117962</t>
  </si>
  <si>
    <t>سپرده بلند مدت بانک تجارت مطهری مهرداد 0479602410666</t>
  </si>
  <si>
    <t>سپرده بلند مدت بانک پاسارگاد مرکزی 201-313-12030714-1</t>
  </si>
  <si>
    <t>سپرده بلند مدت بانک ملت پالایشگاه تهران 9125882175</t>
  </si>
  <si>
    <t>سپرده بلند مدت بانک تجارت مطهری مهرداد 0479602447764</t>
  </si>
  <si>
    <t>سپرده بلند مدت بانک ملت پالایشگاه تهران 9134250661</t>
  </si>
  <si>
    <t>سپرده بلند مدت بانک تجارت شهید چمران برازجان 0479602515725</t>
  </si>
  <si>
    <t>سپرده بلند مدت بانک مسکن توانیر 5600877334153</t>
  </si>
  <si>
    <t>سپرده بلند مدت بانک پاسارگاد بهزادی 378.307.12030714.3</t>
  </si>
  <si>
    <t>سپرده بلند مدت بانک مسکن توانیر 5600877334179</t>
  </si>
  <si>
    <t>سپرده بلند مدت بانک تجارت فردوسی تربت حیدریه 0479602583695</t>
  </si>
  <si>
    <t>سپرده بلند مدت بانک تجارت ملاصدرا مشهد 0479602591127</t>
  </si>
  <si>
    <t>سپرده بلند مدت بانک تجارت بسیج اردبیل 0479602601025</t>
  </si>
  <si>
    <t>سپرده بلند مدت بانک تجارت نرگسی شیراز 0479602633067</t>
  </si>
  <si>
    <t>سپرده بلند مدت بانک تجارت مطهری مهرداد 0479602632914</t>
  </si>
  <si>
    <t>سپرده بلند مدت بانک تجارت مدرس مشهد 0479603648540</t>
  </si>
  <si>
    <t>سپرده بلند مدت بانک تجارت پارسه شیراز 0479602655856</t>
  </si>
  <si>
    <t>سپرده بلند مدت بانک تجارت میدان ونک 0479602669397</t>
  </si>
  <si>
    <t>سپرده بلند مدت بانک تجارت میدان ونک 0479602675466</t>
  </si>
  <si>
    <t>سپرده بلند مدت بانک تجارت میدان ونک 0479602682808</t>
  </si>
  <si>
    <t>سپرده بلند مدت بانک تجارت ونک  0479602732025</t>
  </si>
  <si>
    <t>سپرده بلند مدت بانک تجارت میدان ونک 0479602804518</t>
  </si>
  <si>
    <t>سپرده بلند مدت بانک تجارت مطهری مهرداد 0479602815204</t>
  </si>
  <si>
    <t>سپرده بلند مدت بانک تجارت ملاصدرا 0479602815213</t>
  </si>
  <si>
    <t>سپرده بلند مدت بانک تجارت پاسداران بابلسر 0479602824714</t>
  </si>
  <si>
    <t>سپرده بلند مدت بانک تجارت اسکندری شمالی 0479602824756</t>
  </si>
  <si>
    <t>سپرده بلند مدت بانک تجارت مرکزی بوشهر 0479602859750</t>
  </si>
  <si>
    <t>سپرده بلند مدت بانک تجارت هاشمیه مشهد 0479602859703</t>
  </si>
  <si>
    <t>سپرده بلند مدت بانک تجارت پتروشیمی شیراز 0479602868518</t>
  </si>
  <si>
    <t>سپرده بلند مدت بانک تجارت بازار آمل 0479602868498</t>
  </si>
  <si>
    <t>سپرده بلند مدت بانک تجارت معلم شیراز 0479602898382</t>
  </si>
  <si>
    <t>سپرده بلند مدت بانک تجارت مرکزی برازجان 0479602906149</t>
  </si>
  <si>
    <t>سپرده بلند مدت بانک تجارت ممسنی شیراز 0479602906112</t>
  </si>
  <si>
    <t>سپرده بلند مدت بانک تجارت چاه مبارک بوشهر 0479602914074</t>
  </si>
  <si>
    <t>سپرده بلند مدت بانک تجارت امام خمینی مشهد 0479602953972</t>
  </si>
  <si>
    <t>سپرده بلند مدت بانک تجارت خورموج بوشهر 0479602972262</t>
  </si>
  <si>
    <t>سپرده بلند مدت بانک تجارت مرکزی شهرری 0479602999959</t>
  </si>
  <si>
    <t>سپرده بلند مدت بانک تجارت چهارراه گلوبندک 0479602999834</t>
  </si>
  <si>
    <t>سپرده بلند مدت بانک تجارت چمران برازجان 0479603010761</t>
  </si>
  <si>
    <t>سپرده بلند مدت بانک گردشگری آفریقا 113-333-628010-3</t>
  </si>
  <si>
    <t>سپرده بلند مدت بانک ملت سازمان گسترش 2218957614</t>
  </si>
  <si>
    <t>سپرده بلند مدت بانک تجارت بازار آمل 0479603291911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</si>
  <si>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</si>
  <si>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</si>
  <si>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</si>
  <si>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</si>
  <si>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</si>
  <si>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</si>
  <si>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</si>
  <si>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</si>
  <si>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</si>
  <si>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</si>
  <si>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</si>
  <si>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</si>
  <si>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1403/04/13</t>
  </si>
  <si>
    <t>1403/04/30</t>
  </si>
  <si>
    <t>1403/01/29</t>
  </si>
  <si>
    <t>1403/01/28</t>
  </si>
  <si>
    <t>1403/04/31</t>
  </si>
  <si>
    <t>1403/04/28</t>
  </si>
  <si>
    <t>1402/10/27</t>
  </si>
  <si>
    <t>1403/03/13</t>
  </si>
  <si>
    <t>1402/12/17</t>
  </si>
  <si>
    <t>1403/04/06</t>
  </si>
  <si>
    <t>1402/07/30</t>
  </si>
  <si>
    <t>1403/02/31</t>
  </si>
  <si>
    <t>1403/03/30</t>
  </si>
  <si>
    <t>1403/03/31</t>
  </si>
  <si>
    <t>1403/04/21</t>
  </si>
  <si>
    <t>1403/04/24</t>
  </si>
  <si>
    <t>1403/06/18</t>
  </si>
  <si>
    <t>1403/03/21</t>
  </si>
  <si>
    <t>1403/03/09</t>
  </si>
  <si>
    <t>1402/12/05</t>
  </si>
  <si>
    <t>1403/02/23</t>
  </si>
  <si>
    <t>1403/05/30</t>
  </si>
  <si>
    <t>1403/03/26</t>
  </si>
  <si>
    <t>1402/11/24</t>
  </si>
  <si>
    <t>1402/12/22</t>
  </si>
  <si>
    <t>1403/05/11</t>
  </si>
  <si>
    <t>1402/09/15</t>
  </si>
  <si>
    <t>1402/10/30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</si>
  <si>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</si>
  <si>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</si>
  <si>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</si>
  <si>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</si>
  <si>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</si>
  <si>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1404/05/18</t>
  </si>
  <si>
    <t>1404/05/13</t>
  </si>
  <si>
    <t>1405/07/07</t>
  </si>
  <si>
    <t>1407/09/04</t>
  </si>
  <si>
    <t>1407/08/30</t>
  </si>
  <si>
    <t>1404/10/08</t>
  </si>
  <si>
    <t>1403/09/07</t>
  </si>
  <si>
    <t>1405/04/10</t>
  </si>
  <si>
    <t>1406/02/09</t>
  </si>
  <si>
    <t>1405/11/16</t>
  </si>
  <si>
    <t>1402/07/11</t>
  </si>
  <si>
    <t>1402/11/27</t>
  </si>
  <si>
    <t>1403/04/14</t>
  </si>
  <si>
    <t>1403/08/16</t>
  </si>
  <si>
    <t>1402/11/13</t>
  </si>
  <si>
    <t>1403/03/04</t>
  </si>
  <si>
    <t>1403/11/13</t>
  </si>
  <si>
    <t>1402/07/25</t>
  </si>
  <si>
    <t>1403/02/26</t>
  </si>
  <si>
    <t>1403/03/27</t>
  </si>
  <si>
    <t>1402/04/11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</si>
  <si>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</si>
  <si>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</si>
  <si>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</si>
  <si>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</si>
  <si>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</si>
  <si>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</si>
  <si>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</si>
  <si>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</si>
  <si>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</si>
  <si>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</si>
  <si>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</si>
  <si>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</si>
  <si>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</si>
  <si>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</si>
  <si>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</si>
  <si>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کگل1</t>
  </si>
  <si>
    <t>ظکگل3071</t>
  </si>
  <si>
    <t>سمگا1</t>
  </si>
  <si>
    <t>ضسمگا7021</t>
  </si>
  <si>
    <t>مارون1</t>
  </si>
  <si>
    <t>ظمارون02101</t>
  </si>
  <si>
    <t>بساما1</t>
  </si>
  <si>
    <t>ظبساما03021</t>
  </si>
  <si>
    <t>طسمگا7021</t>
  </si>
  <si>
    <t>درآمد ناشی از تغییر قیمت اوراق بهادار</t>
  </si>
  <si>
    <t>سود و زیان ناشی از تغییر قیمت</t>
  </si>
  <si>
    <t>ظمهان3121</t>
  </si>
  <si>
    <t>ظتجار4061</t>
  </si>
  <si>
    <t>ظشپنا4061</t>
  </si>
  <si>
    <t xml:space="preserve"> سلف میلگرد آتیه خاورمیانه2</t>
  </si>
  <si>
    <t>سرمايه گذاري تامين اجتماعي</t>
  </si>
  <si>
    <t>سرمایه گذاری نفت و گاز پتروشیمی تامین</t>
  </si>
  <si>
    <t>سایپا</t>
  </si>
  <si>
    <t>پلی پروپیلن جم - جم پیلن</t>
  </si>
  <si>
    <t>پتروشیمی مارون</t>
  </si>
  <si>
    <t>سرمایه گذاری غدیر</t>
  </si>
  <si>
    <t>مشارکت طرح قطارشهری کرج1401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</si>
</sst>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0"/>
      <color rgb="FF000000"/>
      <name val="B Nazanin"/>
      <charset val="1"/>
    </font>
    <font>
      <b/>
      <sz val="9"/>
      <color rgb="FFFFFFFF"/>
      <name val="B Nazanin"/>
      <charset val="1"/>
    </font>
    <font>
      <sz val="8"/>
      <color rgb="FFFFFFFF"/>
      <name val="B Nazanin"/>
      <charset val="1"/>
    </font>
    <font>
      <b/>
      <sz val="13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vertical="center" wrapText="1" readingOrder="2"/>
    </xf>
    <xf numFmtId="0" fontId="8" fillId="0" borderId="0" xfId="0" applyFont="1" applyFill="1" applyBorder="1" applyAlignment="1">
      <alignment vertical="center" wrapText="1" readingOrder="2"/>
    </xf>
    <xf numFmtId="164" fontId="6" fillId="0" borderId="0" xfId="0" applyNumberFormat="1" applyFont="1" applyFill="1" applyBorder="1" applyAlignment="1">
      <alignment vertical="center" wrapText="1" readingOrder="2"/>
    </xf>
    <xf numFmtId="164" fontId="0" fillId="0" borderId="0" xfId="0" applyNumberFormat="1" applyFill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3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8" sqref="A5:B8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53" t="s">
        <v>0</v>
      </c>
      <c r="B1" s="53"/>
      <c r="C1" s="53"/>
    </row>
    <row r="2" spans="1:3" ht="21.75" customHeight="1" x14ac:dyDescent="0.2">
      <c r="A2" s="53" t="s">
        <v>1</v>
      </c>
      <c r="B2" s="53"/>
      <c r="C2" s="53"/>
    </row>
    <row r="3" spans="1:3" ht="21.75" customHeight="1" x14ac:dyDescent="0.2">
      <c r="A3" s="53" t="s">
        <v>2</v>
      </c>
      <c r="B3" s="53"/>
      <c r="C3" s="53"/>
    </row>
    <row r="4" spans="1:3" ht="7.35" customHeight="1" x14ac:dyDescent="0.2"/>
    <row r="5" spans="1:3" ht="123.6" customHeight="1" x14ac:dyDescent="0.2">
      <c r="B5" s="54"/>
    </row>
    <row r="6" spans="1:3" ht="123.6" customHeight="1" x14ac:dyDescent="0.2">
      <c r="B6" s="5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4"/>
  <sheetViews>
    <sheetView rightToLeft="1" workbookViewId="0">
      <selection activeCell="D9" sqref="D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4.45" customHeight="1" x14ac:dyDescent="0.2"/>
    <row r="5" spans="1:23" ht="14.45" customHeight="1" x14ac:dyDescent="0.2">
      <c r="A5" s="1" t="s">
        <v>680</v>
      </c>
      <c r="B5" s="64" t="s">
        <v>681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4.45" customHeight="1" x14ac:dyDescent="0.2">
      <c r="D6" s="60" t="s">
        <v>654</v>
      </c>
      <c r="E6" s="60"/>
      <c r="F6" s="60"/>
      <c r="G6" s="60"/>
      <c r="H6" s="60"/>
      <c r="I6" s="60"/>
      <c r="J6" s="60"/>
      <c r="K6" s="60"/>
      <c r="L6" s="60"/>
      <c r="N6" s="60" t="s">
        <v>655</v>
      </c>
      <c r="O6" s="60"/>
      <c r="P6" s="60"/>
      <c r="Q6" s="60"/>
      <c r="R6" s="60"/>
      <c r="S6" s="60"/>
      <c r="T6" s="60"/>
      <c r="U6" s="60"/>
      <c r="V6" s="60"/>
      <c r="W6" s="60"/>
    </row>
    <row r="7" spans="1:23" ht="14.45" customHeight="1" x14ac:dyDescent="0.2">
      <c r="D7" s="3"/>
      <c r="E7" s="3"/>
      <c r="F7" s="3"/>
      <c r="G7" s="3"/>
      <c r="H7" s="3"/>
      <c r="I7" s="3"/>
      <c r="J7" s="63" t="s">
        <v>58</v>
      </c>
      <c r="K7" s="63"/>
      <c r="L7" s="63"/>
      <c r="N7" s="3"/>
      <c r="O7" s="3"/>
      <c r="P7" s="3"/>
      <c r="Q7" s="3"/>
      <c r="R7" s="3"/>
      <c r="S7" s="3"/>
      <c r="T7" s="3"/>
      <c r="U7" s="63" t="s">
        <v>58</v>
      </c>
      <c r="V7" s="63"/>
      <c r="W7" s="63"/>
    </row>
    <row r="8" spans="1:23" ht="14.45" customHeight="1" x14ac:dyDescent="0.2">
      <c r="A8" s="60" t="s">
        <v>100</v>
      </c>
      <c r="B8" s="60"/>
      <c r="D8" s="2" t="s">
        <v>682</v>
      </c>
      <c r="F8" s="2" t="s">
        <v>658</v>
      </c>
      <c r="H8" s="2" t="s">
        <v>659</v>
      </c>
      <c r="J8" s="4" t="s">
        <v>352</v>
      </c>
      <c r="K8" s="3"/>
      <c r="L8" s="4" t="s">
        <v>640</v>
      </c>
      <c r="N8" s="2" t="s">
        <v>682</v>
      </c>
      <c r="P8" s="60" t="s">
        <v>658</v>
      </c>
      <c r="Q8" s="60"/>
      <c r="S8" s="2" t="s">
        <v>659</v>
      </c>
      <c r="U8" s="4" t="s">
        <v>352</v>
      </c>
      <c r="V8" s="3"/>
      <c r="W8" s="4" t="s">
        <v>640</v>
      </c>
    </row>
    <row r="9" spans="1:23" ht="21.75" customHeight="1" x14ac:dyDescent="0.2">
      <c r="A9" s="61" t="s">
        <v>683</v>
      </c>
      <c r="B9" s="61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62">
        <v>0</v>
      </c>
      <c r="Q9" s="62"/>
      <c r="S9" s="6">
        <v>41048782044</v>
      </c>
      <c r="U9" s="6">
        <v>41048782044</v>
      </c>
      <c r="W9" s="7">
        <v>0.05</v>
      </c>
    </row>
    <row r="10" spans="1:23" ht="21.75" customHeight="1" x14ac:dyDescent="0.2">
      <c r="A10" s="59" t="s">
        <v>684</v>
      </c>
      <c r="B10" s="59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56">
        <v>0</v>
      </c>
      <c r="Q10" s="56"/>
      <c r="S10" s="9">
        <v>2186420551</v>
      </c>
      <c r="U10" s="9">
        <v>2186420551</v>
      </c>
      <c r="W10" s="10">
        <v>0</v>
      </c>
    </row>
    <row r="11" spans="1:23" ht="21.75" customHeight="1" x14ac:dyDescent="0.2">
      <c r="A11" s="59" t="s">
        <v>685</v>
      </c>
      <c r="B11" s="59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56">
        <v>0</v>
      </c>
      <c r="Q11" s="56"/>
      <c r="S11" s="9">
        <v>97394883494</v>
      </c>
      <c r="U11" s="9">
        <v>97394883494</v>
      </c>
      <c r="W11" s="10">
        <v>0.11</v>
      </c>
    </row>
    <row r="12" spans="1:23" ht="21.75" customHeight="1" x14ac:dyDescent="0.2">
      <c r="A12" s="59" t="s">
        <v>686</v>
      </c>
      <c r="B12" s="59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56">
        <v>0</v>
      </c>
      <c r="Q12" s="56"/>
      <c r="S12" s="9">
        <v>11307145550</v>
      </c>
      <c r="U12" s="9">
        <v>11307145550</v>
      </c>
      <c r="W12" s="10">
        <v>0.01</v>
      </c>
    </row>
    <row r="13" spans="1:23" ht="21.75" customHeight="1" x14ac:dyDescent="0.2">
      <c r="A13" s="59" t="s">
        <v>687</v>
      </c>
      <c r="B13" s="59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56">
        <v>0</v>
      </c>
      <c r="Q13" s="56"/>
      <c r="S13" s="9">
        <v>6410883933</v>
      </c>
      <c r="U13" s="9">
        <v>6410883933</v>
      </c>
      <c r="W13" s="10">
        <v>0.01</v>
      </c>
    </row>
    <row r="14" spans="1:23" ht="21.75" customHeight="1" x14ac:dyDescent="0.2">
      <c r="A14" s="59" t="s">
        <v>688</v>
      </c>
      <c r="B14" s="59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56">
        <v>0</v>
      </c>
      <c r="Q14" s="56"/>
      <c r="S14" s="9">
        <v>6296502385</v>
      </c>
      <c r="U14" s="9">
        <v>6296502385</v>
      </c>
      <c r="W14" s="10">
        <v>0.01</v>
      </c>
    </row>
    <row r="15" spans="1:23" ht="21.75" customHeight="1" x14ac:dyDescent="0.2">
      <c r="A15" s="59" t="s">
        <v>689</v>
      </c>
      <c r="B15" s="59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56">
        <v>0</v>
      </c>
      <c r="Q15" s="56"/>
      <c r="S15" s="9">
        <v>25695600306</v>
      </c>
      <c r="U15" s="9">
        <v>25695600306</v>
      </c>
      <c r="W15" s="10">
        <v>0.03</v>
      </c>
    </row>
    <row r="16" spans="1:23" ht="21.75" customHeight="1" x14ac:dyDescent="0.2">
      <c r="A16" s="59" t="s">
        <v>690</v>
      </c>
      <c r="B16" s="59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56">
        <v>0</v>
      </c>
      <c r="Q16" s="56"/>
      <c r="S16" s="9">
        <v>11421264636</v>
      </c>
      <c r="U16" s="9">
        <v>11421264636</v>
      </c>
      <c r="W16" s="10">
        <v>0.01</v>
      </c>
    </row>
    <row r="17" spans="1:23" ht="21.75" customHeight="1" x14ac:dyDescent="0.2">
      <c r="A17" s="59" t="s">
        <v>691</v>
      </c>
      <c r="B17" s="59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56">
        <v>0</v>
      </c>
      <c r="Q17" s="56"/>
      <c r="S17" s="9">
        <v>7406714336</v>
      </c>
      <c r="U17" s="9">
        <v>7406714336</v>
      </c>
      <c r="W17" s="10">
        <v>0.01</v>
      </c>
    </row>
    <row r="18" spans="1:23" ht="21.75" customHeight="1" x14ac:dyDescent="0.2">
      <c r="A18" s="59" t="s">
        <v>692</v>
      </c>
      <c r="B18" s="59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56">
        <v>0</v>
      </c>
      <c r="Q18" s="56"/>
      <c r="S18" s="9">
        <v>-265019371</v>
      </c>
      <c r="U18" s="9">
        <v>-265019371</v>
      </c>
      <c r="W18" s="10">
        <v>0</v>
      </c>
    </row>
    <row r="19" spans="1:23" ht="21.75" customHeight="1" x14ac:dyDescent="0.2">
      <c r="A19" s="59" t="s">
        <v>693</v>
      </c>
      <c r="B19" s="59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56">
        <v>0</v>
      </c>
      <c r="Q19" s="56"/>
      <c r="S19" s="9">
        <v>4777626634</v>
      </c>
      <c r="U19" s="9">
        <v>4777626634</v>
      </c>
      <c r="W19" s="10">
        <v>0.01</v>
      </c>
    </row>
    <row r="20" spans="1:23" ht="21.75" customHeight="1" x14ac:dyDescent="0.2">
      <c r="A20" s="59" t="s">
        <v>694</v>
      </c>
      <c r="B20" s="59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56">
        <v>0</v>
      </c>
      <c r="Q20" s="56"/>
      <c r="S20" s="9">
        <v>14030029118</v>
      </c>
      <c r="U20" s="9">
        <v>14030029118</v>
      </c>
      <c r="W20" s="10">
        <v>0.02</v>
      </c>
    </row>
    <row r="21" spans="1:23" ht="21.75" customHeight="1" x14ac:dyDescent="0.2">
      <c r="A21" s="59" t="s">
        <v>110</v>
      </c>
      <c r="B21" s="59"/>
      <c r="D21" s="9">
        <v>0</v>
      </c>
      <c r="F21" s="9">
        <v>2573512788</v>
      </c>
      <c r="H21" s="9">
        <v>0</v>
      </c>
      <c r="J21" s="9">
        <v>2573512788</v>
      </c>
      <c r="L21" s="10">
        <v>0.03</v>
      </c>
      <c r="N21" s="9">
        <v>16120496106</v>
      </c>
      <c r="P21" s="56">
        <v>2964869653</v>
      </c>
      <c r="Q21" s="56"/>
      <c r="S21" s="9">
        <v>-11727263667</v>
      </c>
      <c r="U21" s="9">
        <v>7358102092</v>
      </c>
      <c r="W21" s="10">
        <v>0.01</v>
      </c>
    </row>
    <row r="22" spans="1:23" ht="21.75" customHeight="1" x14ac:dyDescent="0.2">
      <c r="A22" s="59" t="s">
        <v>695</v>
      </c>
      <c r="B22" s="59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56">
        <v>0</v>
      </c>
      <c r="Q22" s="56"/>
      <c r="S22" s="9">
        <v>1881968889</v>
      </c>
      <c r="U22" s="9">
        <v>1881968889</v>
      </c>
      <c r="W22" s="10">
        <v>0</v>
      </c>
    </row>
    <row r="23" spans="1:23" ht="21.75" customHeight="1" x14ac:dyDescent="0.2">
      <c r="A23" s="59" t="s">
        <v>696</v>
      </c>
      <c r="B23" s="59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56">
        <v>0</v>
      </c>
      <c r="Q23" s="56"/>
      <c r="S23" s="9">
        <v>1584950686</v>
      </c>
      <c r="U23" s="9">
        <v>1584950686</v>
      </c>
      <c r="W23" s="10">
        <v>0</v>
      </c>
    </row>
    <row r="24" spans="1:23" ht="21.75" customHeight="1" x14ac:dyDescent="0.2">
      <c r="A24" s="59" t="s">
        <v>697</v>
      </c>
      <c r="B24" s="59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56">
        <v>0</v>
      </c>
      <c r="Q24" s="56"/>
      <c r="S24" s="9">
        <v>-869648035</v>
      </c>
      <c r="U24" s="9">
        <v>-869648035</v>
      </c>
      <c r="W24" s="10">
        <v>0</v>
      </c>
    </row>
    <row r="25" spans="1:23" ht="21.75" customHeight="1" x14ac:dyDescent="0.2">
      <c r="A25" s="59" t="s">
        <v>698</v>
      </c>
      <c r="B25" s="59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56">
        <v>0</v>
      </c>
      <c r="Q25" s="56"/>
      <c r="S25" s="9">
        <v>52455489015</v>
      </c>
      <c r="U25" s="9">
        <v>52455489015</v>
      </c>
      <c r="W25" s="10">
        <v>0.06</v>
      </c>
    </row>
    <row r="26" spans="1:23" ht="21.75" customHeight="1" x14ac:dyDescent="0.2">
      <c r="A26" s="59" t="s">
        <v>699</v>
      </c>
      <c r="B26" s="59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56">
        <v>0</v>
      </c>
      <c r="Q26" s="56"/>
      <c r="S26" s="9">
        <v>-34384407</v>
      </c>
      <c r="U26" s="9">
        <v>-34384407</v>
      </c>
      <c r="W26" s="10">
        <v>0</v>
      </c>
    </row>
    <row r="27" spans="1:23" ht="21.75" customHeight="1" x14ac:dyDescent="0.2">
      <c r="A27" s="59" t="s">
        <v>700</v>
      </c>
      <c r="B27" s="59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56">
        <v>0</v>
      </c>
      <c r="Q27" s="56"/>
      <c r="S27" s="9">
        <v>1242414052</v>
      </c>
      <c r="U27" s="9">
        <v>1242414052</v>
      </c>
      <c r="W27" s="10">
        <v>0</v>
      </c>
    </row>
    <row r="28" spans="1:23" ht="21.75" customHeight="1" x14ac:dyDescent="0.2">
      <c r="A28" s="59" t="s">
        <v>108</v>
      </c>
      <c r="B28" s="59"/>
      <c r="D28" s="9">
        <v>0</v>
      </c>
      <c r="F28" s="9">
        <v>15875038200</v>
      </c>
      <c r="H28" s="9">
        <v>0</v>
      </c>
      <c r="J28" s="9">
        <v>15875038200</v>
      </c>
      <c r="L28" s="10">
        <v>0.19</v>
      </c>
      <c r="N28" s="9">
        <v>0</v>
      </c>
      <c r="P28" s="56">
        <v>199230152422</v>
      </c>
      <c r="Q28" s="56"/>
      <c r="S28" s="9">
        <v>138580779480</v>
      </c>
      <c r="U28" s="9">
        <v>337810931902</v>
      </c>
      <c r="W28" s="10">
        <v>0.38</v>
      </c>
    </row>
    <row r="29" spans="1:23" ht="21.75" customHeight="1" x14ac:dyDescent="0.2">
      <c r="A29" s="59" t="s">
        <v>701</v>
      </c>
      <c r="B29" s="59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56">
        <v>0</v>
      </c>
      <c r="Q29" s="56"/>
      <c r="S29" s="9">
        <v>2494630696</v>
      </c>
      <c r="U29" s="9">
        <v>2494630696</v>
      </c>
      <c r="W29" s="10">
        <v>0</v>
      </c>
    </row>
    <row r="30" spans="1:23" ht="21.75" customHeight="1" x14ac:dyDescent="0.2">
      <c r="A30" s="59" t="s">
        <v>702</v>
      </c>
      <c r="B30" s="59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56">
        <v>0</v>
      </c>
      <c r="Q30" s="56"/>
      <c r="S30" s="9">
        <v>3510336521</v>
      </c>
      <c r="U30" s="9">
        <v>3510336521</v>
      </c>
      <c r="W30" s="10">
        <v>0</v>
      </c>
    </row>
    <row r="31" spans="1:23" ht="21.75" customHeight="1" x14ac:dyDescent="0.2">
      <c r="A31" s="59" t="s">
        <v>703</v>
      </c>
      <c r="B31" s="59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56">
        <v>0</v>
      </c>
      <c r="Q31" s="56"/>
      <c r="S31" s="9">
        <v>6069587480</v>
      </c>
      <c r="U31" s="9">
        <v>6069587480</v>
      </c>
      <c r="W31" s="10">
        <v>0.01</v>
      </c>
    </row>
    <row r="32" spans="1:23" ht="21.75" customHeight="1" x14ac:dyDescent="0.2">
      <c r="A32" s="59" t="s">
        <v>704</v>
      </c>
      <c r="B32" s="59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56">
        <v>0</v>
      </c>
      <c r="Q32" s="56"/>
      <c r="S32" s="9">
        <v>8100813278</v>
      </c>
      <c r="U32" s="9">
        <v>8100813278</v>
      </c>
      <c r="W32" s="10">
        <v>0.01</v>
      </c>
    </row>
    <row r="33" spans="1:23" ht="21.75" customHeight="1" x14ac:dyDescent="0.2">
      <c r="A33" s="59" t="s">
        <v>107</v>
      </c>
      <c r="B33" s="59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56">
        <v>-108182858</v>
      </c>
      <c r="Q33" s="56"/>
      <c r="S33" s="9">
        <v>0</v>
      </c>
      <c r="U33" s="9">
        <v>-108182858</v>
      </c>
      <c r="W33" s="10">
        <v>0</v>
      </c>
    </row>
    <row r="34" spans="1:23" ht="21.75" customHeight="1" x14ac:dyDescent="0.2">
      <c r="A34" s="59" t="s">
        <v>103</v>
      </c>
      <c r="B34" s="59"/>
      <c r="D34" s="9">
        <v>0</v>
      </c>
      <c r="F34" s="9">
        <v>774847429</v>
      </c>
      <c r="H34" s="9">
        <v>0</v>
      </c>
      <c r="J34" s="9">
        <v>774847429</v>
      </c>
      <c r="L34" s="10">
        <v>0.01</v>
      </c>
      <c r="N34" s="9">
        <v>0</v>
      </c>
      <c r="P34" s="56">
        <v>9222261417</v>
      </c>
      <c r="Q34" s="56"/>
      <c r="S34" s="9">
        <v>0</v>
      </c>
      <c r="U34" s="9">
        <v>9222261417</v>
      </c>
      <c r="W34" s="10">
        <v>0.01</v>
      </c>
    </row>
    <row r="35" spans="1:23" ht="21.75" customHeight="1" x14ac:dyDescent="0.2">
      <c r="A35" s="59" t="s">
        <v>111</v>
      </c>
      <c r="B35" s="59"/>
      <c r="D35" s="9">
        <v>0</v>
      </c>
      <c r="F35" s="9">
        <v>1981083613</v>
      </c>
      <c r="H35" s="9">
        <v>0</v>
      </c>
      <c r="J35" s="9">
        <v>1981083613</v>
      </c>
      <c r="L35" s="10">
        <v>0.02</v>
      </c>
      <c r="N35" s="9">
        <v>0</v>
      </c>
      <c r="P35" s="56">
        <v>20558530524</v>
      </c>
      <c r="Q35" s="56"/>
      <c r="S35" s="9">
        <v>0</v>
      </c>
      <c r="U35" s="9">
        <v>20558530524</v>
      </c>
      <c r="W35" s="10">
        <v>0.02</v>
      </c>
    </row>
    <row r="36" spans="1:23" ht="21.75" customHeight="1" x14ac:dyDescent="0.2">
      <c r="A36" s="59" t="s">
        <v>109</v>
      </c>
      <c r="B36" s="59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56">
        <v>-118750000</v>
      </c>
      <c r="Q36" s="56"/>
      <c r="S36" s="9">
        <v>0</v>
      </c>
      <c r="U36" s="9">
        <v>-118750000</v>
      </c>
      <c r="W36" s="10">
        <v>0</v>
      </c>
    </row>
    <row r="37" spans="1:23" ht="21.75" customHeight="1" x14ac:dyDescent="0.2">
      <c r="A37" s="59" t="s">
        <v>114</v>
      </c>
      <c r="B37" s="59"/>
      <c r="D37" s="9">
        <v>0</v>
      </c>
      <c r="F37" s="9">
        <v>-90152381</v>
      </c>
      <c r="H37" s="9">
        <v>0</v>
      </c>
      <c r="J37" s="9">
        <v>-90152381</v>
      </c>
      <c r="L37" s="10">
        <v>0</v>
      </c>
      <c r="N37" s="9">
        <v>0</v>
      </c>
      <c r="P37" s="56">
        <v>-90152381</v>
      </c>
      <c r="Q37" s="56"/>
      <c r="S37" s="9">
        <v>0</v>
      </c>
      <c r="U37" s="9">
        <v>-90152381</v>
      </c>
      <c r="W37" s="10">
        <v>0</v>
      </c>
    </row>
    <row r="38" spans="1:23" ht="21.75" customHeight="1" x14ac:dyDescent="0.2">
      <c r="A38" s="59" t="s">
        <v>110</v>
      </c>
      <c r="B38" s="59"/>
      <c r="D38" s="9">
        <v>0</v>
      </c>
      <c r="F38" s="9">
        <v>2573512788</v>
      </c>
      <c r="H38" s="9">
        <v>0</v>
      </c>
      <c r="J38" s="9">
        <v>2573512788</v>
      </c>
      <c r="L38" s="10">
        <v>0.03</v>
      </c>
      <c r="N38" s="9">
        <v>16120496106</v>
      </c>
      <c r="P38" s="56">
        <v>2964869653</v>
      </c>
      <c r="Q38" s="56"/>
      <c r="S38" s="9">
        <v>-11727263667</v>
      </c>
      <c r="U38" s="9">
        <v>7358102092</v>
      </c>
      <c r="W38" s="10">
        <v>0.01</v>
      </c>
    </row>
    <row r="39" spans="1:23" ht="21.75" customHeight="1" x14ac:dyDescent="0.2">
      <c r="A39" s="59" t="s">
        <v>113</v>
      </c>
      <c r="B39" s="59"/>
      <c r="D39" s="9">
        <v>0</v>
      </c>
      <c r="F39" s="9">
        <v>5075171354</v>
      </c>
      <c r="H39" s="9">
        <v>0</v>
      </c>
      <c r="J39" s="9">
        <v>5075171354</v>
      </c>
      <c r="L39" s="10">
        <v>0.06</v>
      </c>
      <c r="N39" s="9">
        <v>0</v>
      </c>
      <c r="P39" s="56">
        <v>92471196563</v>
      </c>
      <c r="Q39" s="56"/>
      <c r="S39" s="9">
        <v>0</v>
      </c>
      <c r="U39" s="9">
        <v>92471196563</v>
      </c>
      <c r="W39" s="10">
        <v>0.1</v>
      </c>
    </row>
    <row r="40" spans="1:23" ht="21.75" customHeight="1" x14ac:dyDescent="0.2">
      <c r="A40" s="59" t="s">
        <v>105</v>
      </c>
      <c r="B40" s="59"/>
      <c r="D40" s="9">
        <v>0</v>
      </c>
      <c r="F40" s="9">
        <v>100540576</v>
      </c>
      <c r="H40" s="9">
        <v>0</v>
      </c>
      <c r="J40" s="9">
        <v>100540576</v>
      </c>
      <c r="L40" s="10">
        <v>0</v>
      </c>
      <c r="N40" s="9">
        <v>0</v>
      </c>
      <c r="P40" s="56">
        <v>10388199</v>
      </c>
      <c r="Q40" s="56"/>
      <c r="S40" s="9">
        <v>0</v>
      </c>
      <c r="U40" s="9">
        <v>10388199</v>
      </c>
      <c r="W40" s="10">
        <v>0</v>
      </c>
    </row>
    <row r="41" spans="1:23" ht="21.75" customHeight="1" x14ac:dyDescent="0.2">
      <c r="A41" s="59" t="s">
        <v>104</v>
      </c>
      <c r="B41" s="59"/>
      <c r="D41" s="9">
        <v>0</v>
      </c>
      <c r="F41" s="9">
        <v>972992846</v>
      </c>
      <c r="H41" s="9">
        <v>0</v>
      </c>
      <c r="J41" s="9">
        <v>972992846</v>
      </c>
      <c r="L41" s="10">
        <v>0.01</v>
      </c>
      <c r="N41" s="9">
        <v>0</v>
      </c>
      <c r="P41" s="56">
        <v>23448163323</v>
      </c>
      <c r="Q41" s="56"/>
      <c r="S41" s="9">
        <v>0</v>
      </c>
      <c r="U41" s="9">
        <v>23448163323</v>
      </c>
      <c r="W41" s="10">
        <v>0.03</v>
      </c>
    </row>
    <row r="42" spans="1:23" ht="21.75" customHeight="1" x14ac:dyDescent="0.2">
      <c r="A42" s="59" t="s">
        <v>112</v>
      </c>
      <c r="B42" s="59"/>
      <c r="D42" s="9">
        <v>0</v>
      </c>
      <c r="F42" s="9">
        <v>1828107444</v>
      </c>
      <c r="H42" s="9">
        <v>0</v>
      </c>
      <c r="J42" s="9">
        <v>1828107444</v>
      </c>
      <c r="L42" s="10">
        <v>0.02</v>
      </c>
      <c r="N42" s="9">
        <v>0</v>
      </c>
      <c r="P42" s="56">
        <v>102200445166</v>
      </c>
      <c r="Q42" s="56"/>
      <c r="S42" s="9">
        <v>0</v>
      </c>
      <c r="U42" s="9">
        <v>102200445166</v>
      </c>
      <c r="W42" s="10">
        <v>0.12</v>
      </c>
    </row>
    <row r="43" spans="1:23" ht="21.75" customHeight="1" x14ac:dyDescent="0.2">
      <c r="A43" s="55" t="s">
        <v>106</v>
      </c>
      <c r="B43" s="55"/>
      <c r="D43" s="13">
        <v>0</v>
      </c>
      <c r="F43" s="13">
        <v>597912131</v>
      </c>
      <c r="H43" s="13">
        <v>0</v>
      </c>
      <c r="J43" s="13">
        <v>597912131</v>
      </c>
      <c r="L43" s="14">
        <v>0.01</v>
      </c>
      <c r="N43" s="13">
        <v>0</v>
      </c>
      <c r="P43" s="56">
        <v>20157710218</v>
      </c>
      <c r="Q43" s="57"/>
      <c r="S43" s="13">
        <v>0</v>
      </c>
      <c r="U43" s="13">
        <v>20157710218</v>
      </c>
      <c r="W43" s="14">
        <v>0.02</v>
      </c>
    </row>
    <row r="44" spans="1:23" ht="21.75" customHeight="1" x14ac:dyDescent="0.2">
      <c r="A44" s="58" t="s">
        <v>58</v>
      </c>
      <c r="B44" s="58"/>
      <c r="D44" s="16">
        <v>0</v>
      </c>
      <c r="F44" s="16">
        <v>32262566788</v>
      </c>
      <c r="H44" s="16">
        <v>0</v>
      </c>
      <c r="J44" s="16">
        <v>32262566788</v>
      </c>
      <c r="L44" s="17">
        <v>0.38</v>
      </c>
      <c r="N44" s="16">
        <v>32240992212</v>
      </c>
      <c r="Q44" s="16">
        <v>472911501899</v>
      </c>
      <c r="S44" s="16">
        <v>419273243937</v>
      </c>
      <c r="U44" s="16">
        <v>924425738048</v>
      </c>
      <c r="W44" s="17">
        <v>1.05</v>
      </c>
    </row>
  </sheetData>
  <mergeCells count="8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3:B43"/>
    <mergeCell ref="P43:Q43"/>
    <mergeCell ref="A44:B44"/>
    <mergeCell ref="A40:B40"/>
    <mergeCell ref="P40:Q40"/>
    <mergeCell ref="A41:B41"/>
    <mergeCell ref="P41:Q41"/>
    <mergeCell ref="A42:B42"/>
    <mergeCell ref="P42:Q4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6"/>
  <sheetViews>
    <sheetView rightToLeft="1" workbookViewId="0">
      <selection activeCell="N89" sqref="N89"/>
    </sheetView>
  </sheetViews>
  <sheetFormatPr defaultRowHeight="12.75" x14ac:dyDescent="0.2"/>
  <cols>
    <col min="1" max="1" width="6.7109375" bestFit="1" customWidth="1"/>
    <col min="2" max="2" width="29.7109375" customWidth="1"/>
    <col min="3" max="3" width="1.28515625" customWidth="1"/>
    <col min="4" max="4" width="17.85546875" bestFit="1" customWidth="1"/>
    <col min="5" max="5" width="1.28515625" customWidth="1"/>
    <col min="6" max="6" width="18.710937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8.5703125" bestFit="1" customWidth="1"/>
    <col min="13" max="13" width="1.28515625" customWidth="1"/>
    <col min="14" max="14" width="18.7109375" bestFit="1" customWidth="1"/>
    <col min="15" max="15" width="1.28515625" customWidth="1"/>
    <col min="16" max="16" width="18.85546875" bestFit="1" customWidth="1"/>
    <col min="17" max="17" width="1.28515625" customWidth="1"/>
    <col min="18" max="18" width="18.85546875" bestFit="1" customWidth="1"/>
    <col min="19" max="19" width="0.28515625" customWidth="1"/>
  </cols>
  <sheetData>
    <row r="1" spans="1:18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4.45" customHeight="1" x14ac:dyDescent="0.2"/>
    <row r="5" spans="1:18" ht="14.45" customHeight="1" x14ac:dyDescent="0.2">
      <c r="A5" s="1" t="s">
        <v>705</v>
      </c>
      <c r="B5" s="64" t="s">
        <v>706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4.45" customHeight="1" x14ac:dyDescent="0.2">
      <c r="D6" s="60" t="s">
        <v>654</v>
      </c>
      <c r="E6" s="60"/>
      <c r="F6" s="60"/>
      <c r="G6" s="60"/>
      <c r="H6" s="60"/>
      <c r="I6" s="60"/>
      <c r="J6" s="60"/>
      <c r="L6" s="60" t="s">
        <v>655</v>
      </c>
      <c r="M6" s="60"/>
      <c r="N6" s="60"/>
      <c r="O6" s="60"/>
      <c r="P6" s="60"/>
      <c r="Q6" s="60"/>
      <c r="R6" s="6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0" t="s">
        <v>707</v>
      </c>
      <c r="B8" s="60"/>
      <c r="D8" s="2" t="s">
        <v>708</v>
      </c>
      <c r="F8" s="2" t="s">
        <v>658</v>
      </c>
      <c r="H8" s="2" t="s">
        <v>659</v>
      </c>
      <c r="J8" s="2" t="s">
        <v>58</v>
      </c>
      <c r="L8" s="2" t="s">
        <v>708</v>
      </c>
      <c r="N8" s="2" t="s">
        <v>658</v>
      </c>
      <c r="P8" s="2" t="s">
        <v>659</v>
      </c>
      <c r="R8" s="2" t="s">
        <v>58</v>
      </c>
    </row>
    <row r="9" spans="1:18" ht="21.75" customHeight="1" x14ac:dyDescent="0.2">
      <c r="A9" s="61" t="s">
        <v>185</v>
      </c>
      <c r="B9" s="61"/>
      <c r="D9" s="6">
        <v>0</v>
      </c>
      <c r="F9" s="6">
        <v>0</v>
      </c>
      <c r="H9" s="6">
        <v>14448441171</v>
      </c>
      <c r="J9" s="6">
        <v>14448441171</v>
      </c>
      <c r="L9" s="6">
        <v>0</v>
      </c>
      <c r="N9" s="6">
        <v>0</v>
      </c>
      <c r="P9" s="6">
        <v>14448441171</v>
      </c>
      <c r="R9" s="6">
        <v>14448441171</v>
      </c>
    </row>
    <row r="10" spans="1:18" ht="21.75" customHeight="1" x14ac:dyDescent="0.2">
      <c r="A10" s="59" t="s">
        <v>303</v>
      </c>
      <c r="B10" s="59"/>
      <c r="D10" s="9">
        <v>31212540459</v>
      </c>
      <c r="F10" s="9">
        <v>-99584896965</v>
      </c>
      <c r="H10" s="9">
        <v>-49990937</v>
      </c>
      <c r="J10" s="9">
        <v>-68422347443</v>
      </c>
      <c r="L10" s="9">
        <v>426378741933</v>
      </c>
      <c r="N10" s="9">
        <v>-99584896965</v>
      </c>
      <c r="P10" s="9">
        <v>-49990937</v>
      </c>
      <c r="R10" s="9">
        <v>326743854031</v>
      </c>
    </row>
    <row r="11" spans="1:18" ht="21.75" customHeight="1" x14ac:dyDescent="0.2">
      <c r="A11" s="59" t="s">
        <v>309</v>
      </c>
      <c r="B11" s="59"/>
      <c r="D11" s="9">
        <v>64112016309</v>
      </c>
      <c r="F11" s="9">
        <v>0</v>
      </c>
      <c r="H11" s="9">
        <v>-261933102982</v>
      </c>
      <c r="J11" s="9">
        <v>-197821086673</v>
      </c>
      <c r="L11" s="9">
        <v>817141137599</v>
      </c>
      <c r="N11" s="9">
        <v>0</v>
      </c>
      <c r="P11" s="9">
        <v>-261933102982</v>
      </c>
      <c r="R11" s="9">
        <v>555208034617</v>
      </c>
    </row>
    <row r="12" spans="1:18" ht="21.75" customHeight="1" x14ac:dyDescent="0.2">
      <c r="A12" s="59" t="s">
        <v>131</v>
      </c>
      <c r="B12" s="59"/>
      <c r="D12" s="9">
        <v>0</v>
      </c>
      <c r="F12" s="9">
        <v>0</v>
      </c>
      <c r="H12" s="9">
        <v>303303065811</v>
      </c>
      <c r="J12" s="9">
        <v>303303065811</v>
      </c>
      <c r="L12" s="9">
        <v>0</v>
      </c>
      <c r="N12" s="9">
        <v>0</v>
      </c>
      <c r="P12" s="9">
        <v>303303065811</v>
      </c>
      <c r="R12" s="9">
        <v>303303065811</v>
      </c>
    </row>
    <row r="13" spans="1:18" ht="21.75" customHeight="1" x14ac:dyDescent="0.2">
      <c r="A13" s="59" t="s">
        <v>128</v>
      </c>
      <c r="B13" s="59"/>
      <c r="D13" s="9">
        <v>0</v>
      </c>
      <c r="F13" s="9">
        <v>-1284214420439</v>
      </c>
      <c r="H13" s="9">
        <v>1525711360445</v>
      </c>
      <c r="J13" s="9">
        <v>241496940006</v>
      </c>
      <c r="L13" s="9">
        <v>0</v>
      </c>
      <c r="N13" s="9">
        <v>526272772417</v>
      </c>
      <c r="P13" s="9">
        <v>1525711360445</v>
      </c>
      <c r="R13" s="9">
        <v>2051984132862</v>
      </c>
    </row>
    <row r="14" spans="1:18" ht="21.75" customHeight="1" x14ac:dyDescent="0.2">
      <c r="A14" s="59" t="s">
        <v>137</v>
      </c>
      <c r="B14" s="59"/>
      <c r="D14" s="9">
        <v>0</v>
      </c>
      <c r="F14" s="9">
        <v>-257422179211</v>
      </c>
      <c r="H14" s="9">
        <v>234853615331</v>
      </c>
      <c r="J14" s="9">
        <v>-22568563880</v>
      </c>
      <c r="L14" s="9">
        <v>0</v>
      </c>
      <c r="N14" s="9">
        <v>68441687671</v>
      </c>
      <c r="P14" s="9">
        <v>234881609621</v>
      </c>
      <c r="R14" s="9">
        <v>303323297292</v>
      </c>
    </row>
    <row r="15" spans="1:18" ht="21.75" customHeight="1" x14ac:dyDescent="0.2">
      <c r="A15" s="59" t="s">
        <v>124</v>
      </c>
      <c r="B15" s="59"/>
      <c r="D15" s="9">
        <v>0</v>
      </c>
      <c r="F15" s="9">
        <v>-640026772298</v>
      </c>
      <c r="H15" s="9">
        <v>677889841232</v>
      </c>
      <c r="J15" s="9">
        <v>37863068934</v>
      </c>
      <c r="L15" s="9">
        <v>0</v>
      </c>
      <c r="N15" s="9">
        <v>182937586906</v>
      </c>
      <c r="P15" s="9">
        <v>677889841232</v>
      </c>
      <c r="R15" s="9">
        <v>860827428138</v>
      </c>
    </row>
    <row r="16" spans="1:18" ht="21.75" customHeight="1" x14ac:dyDescent="0.2">
      <c r="A16" s="59" t="s">
        <v>306</v>
      </c>
      <c r="B16" s="59"/>
      <c r="D16" s="9">
        <v>79451131095</v>
      </c>
      <c r="F16" s="9">
        <v>0</v>
      </c>
      <c r="H16" s="9">
        <v>-855435504936</v>
      </c>
      <c r="J16" s="9">
        <v>-775984373841</v>
      </c>
      <c r="L16" s="9">
        <v>1359395474505</v>
      </c>
      <c r="N16" s="9">
        <v>0</v>
      </c>
      <c r="P16" s="9">
        <v>-855435504936</v>
      </c>
      <c r="R16" s="9">
        <v>503959969569</v>
      </c>
    </row>
    <row r="17" spans="1:18" ht="21.75" customHeight="1" x14ac:dyDescent="0.2">
      <c r="A17" s="59" t="s">
        <v>310</v>
      </c>
      <c r="B17" s="59"/>
      <c r="D17" s="9">
        <v>15597048221</v>
      </c>
      <c r="F17" s="9">
        <v>-97287168503</v>
      </c>
      <c r="H17" s="9">
        <v>-147473264</v>
      </c>
      <c r="J17" s="9">
        <v>-81837593546</v>
      </c>
      <c r="L17" s="9">
        <v>229000695951</v>
      </c>
      <c r="N17" s="9">
        <v>-97287168503</v>
      </c>
      <c r="P17" s="9">
        <v>-147473264</v>
      </c>
      <c r="R17" s="9">
        <v>131566054184</v>
      </c>
    </row>
    <row r="18" spans="1:18" ht="21.75" customHeight="1" x14ac:dyDescent="0.2">
      <c r="A18" s="59" t="s">
        <v>301</v>
      </c>
      <c r="B18" s="59"/>
      <c r="D18" s="9">
        <v>47237316775</v>
      </c>
      <c r="F18" s="9">
        <v>0</v>
      </c>
      <c r="H18" s="9">
        <v>-470922173</v>
      </c>
      <c r="J18" s="9">
        <v>46766394602</v>
      </c>
      <c r="L18" s="9">
        <v>460230028838</v>
      </c>
      <c r="N18" s="9">
        <v>0</v>
      </c>
      <c r="P18" s="9">
        <v>-470922173</v>
      </c>
      <c r="R18" s="9">
        <v>459759106665</v>
      </c>
    </row>
    <row r="19" spans="1:18" ht="21.75" customHeight="1" x14ac:dyDescent="0.2">
      <c r="A19" s="59" t="s">
        <v>314</v>
      </c>
      <c r="B19" s="59"/>
      <c r="D19" s="9">
        <v>62399488842</v>
      </c>
      <c r="F19" s="9">
        <v>-389714851378</v>
      </c>
      <c r="H19" s="9">
        <v>-147473264</v>
      </c>
      <c r="J19" s="9">
        <v>-327462835800</v>
      </c>
      <c r="L19" s="9">
        <v>908489432891</v>
      </c>
      <c r="N19" s="9">
        <v>-389714851378</v>
      </c>
      <c r="P19" s="9">
        <v>-147473264</v>
      </c>
      <c r="R19" s="9">
        <v>518627108249</v>
      </c>
    </row>
    <row r="20" spans="1:18" ht="21.75" customHeight="1" x14ac:dyDescent="0.2">
      <c r="A20" s="59" t="s">
        <v>312</v>
      </c>
      <c r="B20" s="59"/>
      <c r="D20" s="9">
        <v>15591599333</v>
      </c>
      <c r="F20" s="9">
        <v>-133148342488</v>
      </c>
      <c r="H20" s="9">
        <v>-281049049</v>
      </c>
      <c r="J20" s="9">
        <v>-117837792204</v>
      </c>
      <c r="L20" s="9">
        <v>225801040478</v>
      </c>
      <c r="N20" s="9">
        <v>-133148342488</v>
      </c>
      <c r="P20" s="9">
        <v>-281049049</v>
      </c>
      <c r="R20" s="9">
        <v>92371648941</v>
      </c>
    </row>
    <row r="21" spans="1:18" ht="21.75" customHeight="1" x14ac:dyDescent="0.2">
      <c r="A21" s="59" t="s">
        <v>709</v>
      </c>
      <c r="B21" s="59"/>
      <c r="D21" s="9">
        <v>0</v>
      </c>
      <c r="F21" s="9">
        <v>0</v>
      </c>
      <c r="H21" s="9">
        <v>0</v>
      </c>
      <c r="J21" s="9">
        <v>0</v>
      </c>
      <c r="L21" s="9">
        <v>138255191492</v>
      </c>
      <c r="N21" s="9">
        <v>0</v>
      </c>
      <c r="P21" s="9">
        <v>16952910138</v>
      </c>
      <c r="R21" s="9">
        <v>155208101630</v>
      </c>
    </row>
    <row r="22" spans="1:18" ht="21.75" customHeight="1" x14ac:dyDescent="0.2">
      <c r="A22" s="59" t="s">
        <v>710</v>
      </c>
      <c r="B22" s="59"/>
      <c r="D22" s="9">
        <v>0</v>
      </c>
      <c r="F22" s="9">
        <v>0</v>
      </c>
      <c r="H22" s="9">
        <v>0</v>
      </c>
      <c r="J22" s="9">
        <v>0</v>
      </c>
      <c r="L22" s="9">
        <v>229631604397</v>
      </c>
      <c r="N22" s="9">
        <v>0</v>
      </c>
      <c r="P22" s="9">
        <v>73149908924</v>
      </c>
      <c r="R22" s="9">
        <v>302781513321</v>
      </c>
    </row>
    <row r="23" spans="1:18" ht="21.75" customHeight="1" x14ac:dyDescent="0.2">
      <c r="A23" s="59" t="s">
        <v>711</v>
      </c>
      <c r="B23" s="59"/>
      <c r="D23" s="9">
        <v>0</v>
      </c>
      <c r="F23" s="9">
        <v>0</v>
      </c>
      <c r="H23" s="9">
        <v>0</v>
      </c>
      <c r="J23" s="9">
        <v>0</v>
      </c>
      <c r="L23" s="9">
        <v>113414832477</v>
      </c>
      <c r="N23" s="9">
        <v>0</v>
      </c>
      <c r="P23" s="9">
        <v>71629643739</v>
      </c>
      <c r="R23" s="9">
        <v>185044476216</v>
      </c>
    </row>
    <row r="24" spans="1:18" ht="21.75" customHeight="1" x14ac:dyDescent="0.2">
      <c r="A24" s="59" t="s">
        <v>146</v>
      </c>
      <c r="B24" s="59"/>
      <c r="D24" s="9">
        <v>76211174763</v>
      </c>
      <c r="F24" s="9">
        <v>0</v>
      </c>
      <c r="H24" s="9">
        <v>0</v>
      </c>
      <c r="J24" s="9">
        <v>76211174763</v>
      </c>
      <c r="L24" s="9">
        <v>676475853860</v>
      </c>
      <c r="N24" s="9">
        <v>-1006003148</v>
      </c>
      <c r="P24" s="9">
        <v>-1008100</v>
      </c>
      <c r="R24" s="9">
        <v>675468842612</v>
      </c>
    </row>
    <row r="25" spans="1:18" ht="21.75" customHeight="1" x14ac:dyDescent="0.2">
      <c r="A25" s="59" t="s">
        <v>712</v>
      </c>
      <c r="B25" s="59"/>
      <c r="D25" s="9">
        <v>0</v>
      </c>
      <c r="F25" s="9">
        <v>0</v>
      </c>
      <c r="H25" s="9">
        <v>0</v>
      </c>
      <c r="J25" s="9">
        <v>0</v>
      </c>
      <c r="L25" s="9">
        <v>85518209687</v>
      </c>
      <c r="N25" s="9">
        <v>0</v>
      </c>
      <c r="P25" s="9">
        <v>-58121037375</v>
      </c>
      <c r="R25" s="9">
        <v>27397172312</v>
      </c>
    </row>
    <row r="26" spans="1:18" ht="21.75" customHeight="1" x14ac:dyDescent="0.2">
      <c r="A26" s="59" t="s">
        <v>713</v>
      </c>
      <c r="B26" s="59"/>
      <c r="D26" s="9">
        <v>0</v>
      </c>
      <c r="F26" s="9">
        <v>0</v>
      </c>
      <c r="H26" s="9">
        <v>0</v>
      </c>
      <c r="J26" s="9">
        <v>0</v>
      </c>
      <c r="L26" s="9">
        <v>1188958656338</v>
      </c>
      <c r="N26" s="9">
        <v>0</v>
      </c>
      <c r="P26" s="9">
        <v>272925018576</v>
      </c>
      <c r="R26" s="9">
        <v>1461883674914</v>
      </c>
    </row>
    <row r="27" spans="1:18" ht="21.75" customHeight="1" x14ac:dyDescent="0.2">
      <c r="A27" s="59" t="s">
        <v>714</v>
      </c>
      <c r="B27" s="59"/>
      <c r="D27" s="9">
        <v>0</v>
      </c>
      <c r="F27" s="9">
        <v>0</v>
      </c>
      <c r="H27" s="9">
        <v>0</v>
      </c>
      <c r="J27" s="9">
        <v>0</v>
      </c>
      <c r="L27" s="9">
        <v>222284581577</v>
      </c>
      <c r="N27" s="9">
        <v>0</v>
      </c>
      <c r="P27" s="9">
        <v>85677676080</v>
      </c>
      <c r="R27" s="9">
        <v>307962257657</v>
      </c>
    </row>
    <row r="28" spans="1:18" ht="21.75" customHeight="1" x14ac:dyDescent="0.2">
      <c r="A28" s="59" t="s">
        <v>715</v>
      </c>
      <c r="B28" s="59"/>
      <c r="D28" s="9">
        <v>0</v>
      </c>
      <c r="F28" s="9">
        <v>0</v>
      </c>
      <c r="H28" s="9">
        <v>0</v>
      </c>
      <c r="J28" s="9">
        <v>0</v>
      </c>
      <c r="L28" s="9">
        <v>0</v>
      </c>
      <c r="N28" s="9">
        <v>0</v>
      </c>
      <c r="P28" s="9">
        <v>5822515502</v>
      </c>
      <c r="R28" s="9">
        <v>5822515502</v>
      </c>
    </row>
    <row r="29" spans="1:18" ht="21.75" customHeight="1" x14ac:dyDescent="0.2">
      <c r="A29" s="59" t="s">
        <v>716</v>
      </c>
      <c r="B29" s="59"/>
      <c r="D29" s="9">
        <v>0</v>
      </c>
      <c r="F29" s="9">
        <v>0</v>
      </c>
      <c r="H29" s="9">
        <v>0</v>
      </c>
      <c r="J29" s="9">
        <v>0</v>
      </c>
      <c r="L29" s="9">
        <v>429623550036</v>
      </c>
      <c r="N29" s="9">
        <v>0</v>
      </c>
      <c r="P29" s="9">
        <v>-12044113137</v>
      </c>
      <c r="R29" s="9">
        <v>417579436899</v>
      </c>
    </row>
    <row r="30" spans="1:18" ht="21.75" customHeight="1" x14ac:dyDescent="0.2">
      <c r="A30" s="59" t="s">
        <v>717</v>
      </c>
      <c r="B30" s="59"/>
      <c r="D30" s="9">
        <v>0</v>
      </c>
      <c r="F30" s="9">
        <v>0</v>
      </c>
      <c r="H30" s="9">
        <v>0</v>
      </c>
      <c r="J30" s="9">
        <v>0</v>
      </c>
      <c r="L30" s="9">
        <v>102622235590</v>
      </c>
      <c r="N30" s="9">
        <v>0</v>
      </c>
      <c r="P30" s="9">
        <v>-2900115599</v>
      </c>
      <c r="R30" s="9">
        <v>99722119991</v>
      </c>
    </row>
    <row r="31" spans="1:18" ht="21.75" customHeight="1" x14ac:dyDescent="0.2">
      <c r="A31" s="59" t="s">
        <v>718</v>
      </c>
      <c r="B31" s="59"/>
      <c r="D31" s="9">
        <v>0</v>
      </c>
      <c r="F31" s="9">
        <v>0</v>
      </c>
      <c r="H31" s="9">
        <v>0</v>
      </c>
      <c r="J31" s="9">
        <v>0</v>
      </c>
      <c r="L31" s="9">
        <v>562029718409</v>
      </c>
      <c r="N31" s="9">
        <v>0</v>
      </c>
      <c r="P31" s="9">
        <v>543731694</v>
      </c>
      <c r="R31" s="9">
        <v>562573450103</v>
      </c>
    </row>
    <row r="32" spans="1:18" ht="21.75" customHeight="1" x14ac:dyDescent="0.2">
      <c r="A32" s="59" t="s">
        <v>719</v>
      </c>
      <c r="B32" s="59"/>
      <c r="D32" s="9">
        <v>0</v>
      </c>
      <c r="F32" s="9">
        <v>0</v>
      </c>
      <c r="H32" s="9">
        <v>0</v>
      </c>
      <c r="J32" s="9">
        <v>0</v>
      </c>
      <c r="L32" s="9">
        <v>0</v>
      </c>
      <c r="N32" s="9">
        <v>0</v>
      </c>
      <c r="P32" s="9">
        <v>5188473303</v>
      </c>
      <c r="R32" s="9">
        <v>5188473303</v>
      </c>
    </row>
    <row r="33" spans="1:18" ht="21.75" customHeight="1" x14ac:dyDescent="0.2">
      <c r="A33" s="59" t="s">
        <v>720</v>
      </c>
      <c r="B33" s="59"/>
      <c r="D33" s="9">
        <v>0</v>
      </c>
      <c r="F33" s="9">
        <v>0</v>
      </c>
      <c r="H33" s="9">
        <v>0</v>
      </c>
      <c r="J33" s="9">
        <v>0</v>
      </c>
      <c r="L33" s="9">
        <v>110295677745</v>
      </c>
      <c r="N33" s="9">
        <v>0</v>
      </c>
      <c r="P33" s="9">
        <v>108749094</v>
      </c>
      <c r="R33" s="9">
        <v>110404426839</v>
      </c>
    </row>
    <row r="34" spans="1:18" ht="21.75" customHeight="1" x14ac:dyDescent="0.2">
      <c r="A34" s="59" t="s">
        <v>721</v>
      </c>
      <c r="B34" s="59"/>
      <c r="D34" s="9">
        <v>0</v>
      </c>
      <c r="F34" s="9">
        <v>0</v>
      </c>
      <c r="H34" s="9">
        <v>0</v>
      </c>
      <c r="J34" s="9">
        <v>0</v>
      </c>
      <c r="L34" s="9">
        <v>70586760892</v>
      </c>
      <c r="N34" s="9">
        <v>0</v>
      </c>
      <c r="P34" s="9">
        <v>36190755261</v>
      </c>
      <c r="R34" s="9">
        <v>106777516153</v>
      </c>
    </row>
    <row r="35" spans="1:18" ht="21.75" customHeight="1" x14ac:dyDescent="0.2">
      <c r="A35" s="59" t="s">
        <v>722</v>
      </c>
      <c r="B35" s="59"/>
      <c r="D35" s="9">
        <v>0</v>
      </c>
      <c r="F35" s="9">
        <v>0</v>
      </c>
      <c r="H35" s="9">
        <v>0</v>
      </c>
      <c r="J35" s="9">
        <v>0</v>
      </c>
      <c r="L35" s="9">
        <v>124553343145</v>
      </c>
      <c r="N35" s="9">
        <v>0</v>
      </c>
      <c r="P35" s="9">
        <v>7132904716</v>
      </c>
      <c r="R35" s="9">
        <v>131686247861</v>
      </c>
    </row>
    <row r="36" spans="1:18" ht="21.75" customHeight="1" x14ac:dyDescent="0.2">
      <c r="A36" s="59" t="s">
        <v>240</v>
      </c>
      <c r="B36" s="59"/>
      <c r="D36" s="9">
        <v>60643797816</v>
      </c>
      <c r="F36" s="9">
        <v>0</v>
      </c>
      <c r="H36" s="9">
        <v>0</v>
      </c>
      <c r="J36" s="9">
        <v>60643797816</v>
      </c>
      <c r="L36" s="9">
        <v>784217959696</v>
      </c>
      <c r="N36" s="9">
        <v>-391867875471</v>
      </c>
      <c r="P36" s="9">
        <v>-4865218009</v>
      </c>
      <c r="R36" s="9">
        <v>387484866216</v>
      </c>
    </row>
    <row r="37" spans="1:18" ht="21.75" customHeight="1" x14ac:dyDescent="0.2">
      <c r="A37" s="59" t="s">
        <v>236</v>
      </c>
      <c r="B37" s="59"/>
      <c r="D37" s="9">
        <v>77709140367</v>
      </c>
      <c r="F37" s="9">
        <v>0</v>
      </c>
      <c r="H37" s="9">
        <v>0</v>
      </c>
      <c r="J37" s="9">
        <v>77709140367</v>
      </c>
      <c r="L37" s="9">
        <v>557828722781</v>
      </c>
      <c r="N37" s="9">
        <v>47820063410</v>
      </c>
      <c r="P37" s="9">
        <v>1936432</v>
      </c>
      <c r="R37" s="9">
        <v>605650722623</v>
      </c>
    </row>
    <row r="38" spans="1:18" ht="21.75" customHeight="1" x14ac:dyDescent="0.2">
      <c r="A38" s="59" t="s">
        <v>723</v>
      </c>
      <c r="B38" s="59"/>
      <c r="D38" s="9">
        <v>0</v>
      </c>
      <c r="F38" s="9">
        <v>0</v>
      </c>
      <c r="H38" s="9">
        <v>0</v>
      </c>
      <c r="J38" s="9">
        <v>0</v>
      </c>
      <c r="L38" s="9">
        <v>0</v>
      </c>
      <c r="N38" s="9">
        <v>0</v>
      </c>
      <c r="P38" s="9">
        <v>348529700022</v>
      </c>
      <c r="R38" s="9">
        <v>348529700022</v>
      </c>
    </row>
    <row r="39" spans="1:18" ht="21.75" customHeight="1" x14ac:dyDescent="0.2">
      <c r="A39" s="59" t="s">
        <v>724</v>
      </c>
      <c r="B39" s="59"/>
      <c r="D39" s="9">
        <v>0</v>
      </c>
      <c r="F39" s="9">
        <v>0</v>
      </c>
      <c r="H39" s="9">
        <v>0</v>
      </c>
      <c r="J39" s="9">
        <v>0</v>
      </c>
      <c r="L39" s="9">
        <v>0</v>
      </c>
      <c r="N39" s="9">
        <v>0</v>
      </c>
      <c r="P39" s="9">
        <v>351624440701</v>
      </c>
      <c r="R39" s="9">
        <v>351624440701</v>
      </c>
    </row>
    <row r="40" spans="1:18" ht="21.75" customHeight="1" x14ac:dyDescent="0.2">
      <c r="A40" s="59" t="s">
        <v>725</v>
      </c>
      <c r="B40" s="59"/>
      <c r="D40" s="9">
        <v>0</v>
      </c>
      <c r="F40" s="9">
        <v>0</v>
      </c>
      <c r="H40" s="9">
        <v>0</v>
      </c>
      <c r="J40" s="9">
        <v>0</v>
      </c>
      <c r="L40" s="9">
        <v>592346328393</v>
      </c>
      <c r="N40" s="9">
        <v>0</v>
      </c>
      <c r="P40" s="9">
        <v>359866635605</v>
      </c>
      <c r="R40" s="9">
        <v>952212963998</v>
      </c>
    </row>
    <row r="41" spans="1:18" ht="21.75" customHeight="1" x14ac:dyDescent="0.2">
      <c r="A41" s="59" t="s">
        <v>143</v>
      </c>
      <c r="B41" s="59"/>
      <c r="D41" s="9">
        <v>116063989212</v>
      </c>
      <c r="F41" s="9">
        <v>-79071165752</v>
      </c>
      <c r="H41" s="9">
        <v>0</v>
      </c>
      <c r="J41" s="9">
        <v>36992823460</v>
      </c>
      <c r="L41" s="9">
        <v>1923519854306</v>
      </c>
      <c r="N41" s="9">
        <v>-1168449534788</v>
      </c>
      <c r="P41" s="9">
        <v>-1651542006</v>
      </c>
      <c r="R41" s="9">
        <v>753418777512</v>
      </c>
    </row>
    <row r="42" spans="1:18" ht="21.75" customHeight="1" x14ac:dyDescent="0.2">
      <c r="A42" s="59" t="s">
        <v>726</v>
      </c>
      <c r="B42" s="59"/>
      <c r="D42" s="9">
        <v>0</v>
      </c>
      <c r="F42" s="9">
        <v>0</v>
      </c>
      <c r="H42" s="9">
        <v>0</v>
      </c>
      <c r="J42" s="9">
        <v>0</v>
      </c>
      <c r="L42" s="9">
        <v>0</v>
      </c>
      <c r="N42" s="9">
        <v>0</v>
      </c>
      <c r="P42" s="9">
        <v>863996600757</v>
      </c>
      <c r="R42" s="9">
        <v>863996600757</v>
      </c>
    </row>
    <row r="43" spans="1:18" ht="21.75" customHeight="1" x14ac:dyDescent="0.2">
      <c r="A43" s="59" t="s">
        <v>727</v>
      </c>
      <c r="B43" s="59"/>
      <c r="D43" s="9">
        <v>0</v>
      </c>
      <c r="F43" s="9">
        <v>0</v>
      </c>
      <c r="H43" s="9">
        <v>0</v>
      </c>
      <c r="J43" s="9">
        <v>0</v>
      </c>
      <c r="L43" s="9">
        <v>0</v>
      </c>
      <c r="N43" s="9">
        <v>0</v>
      </c>
      <c r="P43" s="9">
        <v>1033410137387</v>
      </c>
      <c r="R43" s="9">
        <v>1033410137387</v>
      </c>
    </row>
    <row r="44" spans="1:18" ht="21.75" customHeight="1" x14ac:dyDescent="0.2">
      <c r="A44" s="59" t="s">
        <v>728</v>
      </c>
      <c r="B44" s="59"/>
      <c r="D44" s="9">
        <v>0</v>
      </c>
      <c r="F44" s="9">
        <v>0</v>
      </c>
      <c r="H44" s="9">
        <v>0</v>
      </c>
      <c r="J44" s="9">
        <v>0</v>
      </c>
      <c r="L44" s="9">
        <v>0</v>
      </c>
      <c r="N44" s="9">
        <v>0</v>
      </c>
      <c r="P44" s="9">
        <v>2411602637145</v>
      </c>
      <c r="R44" s="9">
        <v>2411602637145</v>
      </c>
    </row>
    <row r="45" spans="1:18" ht="21.75" customHeight="1" x14ac:dyDescent="0.2">
      <c r="A45" s="59" t="s">
        <v>729</v>
      </c>
      <c r="B45" s="59"/>
      <c r="D45" s="9">
        <v>0</v>
      </c>
      <c r="F45" s="9">
        <v>0</v>
      </c>
      <c r="H45" s="9">
        <v>0</v>
      </c>
      <c r="J45" s="9">
        <v>0</v>
      </c>
      <c r="L45" s="9">
        <v>550526969313</v>
      </c>
      <c r="N45" s="9">
        <v>0</v>
      </c>
      <c r="P45" s="9">
        <v>270839452003</v>
      </c>
      <c r="R45" s="9">
        <v>821366421316</v>
      </c>
    </row>
    <row r="46" spans="1:18" ht="21.75" customHeight="1" x14ac:dyDescent="0.2">
      <c r="A46" s="59" t="s">
        <v>730</v>
      </c>
      <c r="B46" s="59"/>
      <c r="D46" s="9">
        <v>0</v>
      </c>
      <c r="F46" s="9">
        <v>0</v>
      </c>
      <c r="H46" s="9">
        <v>0</v>
      </c>
      <c r="J46" s="9">
        <v>0</v>
      </c>
      <c r="L46" s="9">
        <v>0</v>
      </c>
      <c r="N46" s="9">
        <v>0</v>
      </c>
      <c r="P46" s="9">
        <v>780942254875</v>
      </c>
      <c r="R46" s="9">
        <v>780942254875</v>
      </c>
    </row>
    <row r="47" spans="1:18" ht="21.75" customHeight="1" x14ac:dyDescent="0.2">
      <c r="A47" s="59" t="s">
        <v>227</v>
      </c>
      <c r="B47" s="59"/>
      <c r="D47" s="9">
        <v>12671034478</v>
      </c>
      <c r="F47" s="9">
        <v>0</v>
      </c>
      <c r="H47" s="9">
        <v>0</v>
      </c>
      <c r="J47" s="9">
        <v>12671034478</v>
      </c>
      <c r="L47" s="9">
        <v>146532312951</v>
      </c>
      <c r="N47" s="9">
        <v>-36292135</v>
      </c>
      <c r="P47" s="9">
        <v>-2758188</v>
      </c>
      <c r="R47" s="9">
        <v>146493262628</v>
      </c>
    </row>
    <row r="48" spans="1:18" ht="21.75" customHeight="1" x14ac:dyDescent="0.2">
      <c r="A48" s="59" t="s">
        <v>731</v>
      </c>
      <c r="B48" s="59"/>
      <c r="D48" s="9">
        <v>0</v>
      </c>
      <c r="F48" s="9">
        <v>0</v>
      </c>
      <c r="H48" s="9">
        <v>0</v>
      </c>
      <c r="J48" s="9">
        <v>0</v>
      </c>
      <c r="L48" s="9">
        <v>19629384463</v>
      </c>
      <c r="N48" s="9">
        <v>0</v>
      </c>
      <c r="P48" s="9">
        <v>16868418375</v>
      </c>
      <c r="R48" s="9">
        <v>36497802838</v>
      </c>
    </row>
    <row r="49" spans="1:18" ht="21.75" customHeight="1" x14ac:dyDescent="0.2">
      <c r="A49" s="59" t="s">
        <v>732</v>
      </c>
      <c r="B49" s="59"/>
      <c r="D49" s="9">
        <v>0</v>
      </c>
      <c r="F49" s="9">
        <v>0</v>
      </c>
      <c r="H49" s="9">
        <v>0</v>
      </c>
      <c r="J49" s="9">
        <v>0</v>
      </c>
      <c r="L49" s="9">
        <v>684205286909</v>
      </c>
      <c r="N49" s="9">
        <v>0</v>
      </c>
      <c r="P49" s="9">
        <v>951350694</v>
      </c>
      <c r="R49" s="9">
        <v>685156637603</v>
      </c>
    </row>
    <row r="50" spans="1:18" ht="21.75" customHeight="1" x14ac:dyDescent="0.2">
      <c r="A50" s="59" t="s">
        <v>258</v>
      </c>
      <c r="B50" s="59"/>
      <c r="D50" s="9">
        <v>271788374254</v>
      </c>
      <c r="F50" s="9">
        <v>105055211291</v>
      </c>
      <c r="H50" s="9">
        <v>0</v>
      </c>
      <c r="J50" s="9">
        <v>376843585545</v>
      </c>
      <c r="L50" s="9">
        <v>2351439687482</v>
      </c>
      <c r="N50" s="9">
        <v>156646923766</v>
      </c>
      <c r="P50" s="9">
        <v>-132213114877</v>
      </c>
      <c r="R50" s="9">
        <v>2375873496371</v>
      </c>
    </row>
    <row r="51" spans="1:18" ht="21.75" customHeight="1" x14ac:dyDescent="0.2">
      <c r="A51" s="59" t="s">
        <v>733</v>
      </c>
      <c r="B51" s="59"/>
      <c r="D51" s="9">
        <v>0</v>
      </c>
      <c r="F51" s="9">
        <v>0</v>
      </c>
      <c r="H51" s="9">
        <v>0</v>
      </c>
      <c r="J51" s="9">
        <v>0</v>
      </c>
      <c r="L51" s="9">
        <v>0</v>
      </c>
      <c r="N51" s="9">
        <v>0</v>
      </c>
      <c r="P51" s="9">
        <v>2152089131492</v>
      </c>
      <c r="R51" s="9">
        <v>2152089131492</v>
      </c>
    </row>
    <row r="52" spans="1:18" ht="21.75" customHeight="1" x14ac:dyDescent="0.2">
      <c r="A52" s="59" t="s">
        <v>243</v>
      </c>
      <c r="B52" s="59"/>
      <c r="D52" s="9">
        <v>3650413751</v>
      </c>
      <c r="F52" s="9">
        <v>0</v>
      </c>
      <c r="H52" s="9">
        <v>0</v>
      </c>
      <c r="J52" s="9">
        <v>3650413751</v>
      </c>
      <c r="L52" s="9">
        <v>91064380167</v>
      </c>
      <c r="N52" s="9">
        <v>-58982523</v>
      </c>
      <c r="P52" s="9">
        <v>-112511185</v>
      </c>
      <c r="R52" s="9">
        <v>90892886459</v>
      </c>
    </row>
    <row r="53" spans="1:18" ht="21.75" customHeight="1" x14ac:dyDescent="0.2">
      <c r="A53" s="59" t="s">
        <v>283</v>
      </c>
      <c r="B53" s="59"/>
      <c r="D53" s="9">
        <v>78437812891</v>
      </c>
      <c r="F53" s="9">
        <v>34060715376</v>
      </c>
      <c r="H53" s="9">
        <v>0</v>
      </c>
      <c r="J53" s="9">
        <v>112498528267</v>
      </c>
      <c r="L53" s="9">
        <v>312647598378</v>
      </c>
      <c r="N53" s="9">
        <v>67429321868</v>
      </c>
      <c r="P53" s="9">
        <v>54736479</v>
      </c>
      <c r="R53" s="9">
        <v>380131656725</v>
      </c>
    </row>
    <row r="54" spans="1:18" ht="21.75" customHeight="1" x14ac:dyDescent="0.2">
      <c r="A54" s="59" t="s">
        <v>286</v>
      </c>
      <c r="B54" s="59"/>
      <c r="D54" s="9">
        <v>156400208</v>
      </c>
      <c r="F54" s="9">
        <v>42280861</v>
      </c>
      <c r="H54" s="9">
        <v>0</v>
      </c>
      <c r="J54" s="9">
        <v>198681069</v>
      </c>
      <c r="L54" s="9">
        <v>133191668208</v>
      </c>
      <c r="N54" s="9">
        <v>129068584</v>
      </c>
      <c r="P54" s="9">
        <v>15387741762</v>
      </c>
      <c r="R54" s="9">
        <v>148708478554</v>
      </c>
    </row>
    <row r="55" spans="1:18" ht="21.75" customHeight="1" x14ac:dyDescent="0.2">
      <c r="A55" s="59" t="s">
        <v>734</v>
      </c>
      <c r="B55" s="59"/>
      <c r="D55" s="9">
        <v>0</v>
      </c>
      <c r="F55" s="9">
        <v>0</v>
      </c>
      <c r="H55" s="9">
        <v>0</v>
      </c>
      <c r="J55" s="9">
        <v>0</v>
      </c>
      <c r="L55" s="9">
        <v>172690803251</v>
      </c>
      <c r="N55" s="9">
        <v>0</v>
      </c>
      <c r="P55" s="9">
        <v>18843543005</v>
      </c>
      <c r="R55" s="9">
        <v>191534346256</v>
      </c>
    </row>
    <row r="56" spans="1:18" ht="21.75" customHeight="1" x14ac:dyDescent="0.2">
      <c r="A56" s="59" t="s">
        <v>735</v>
      </c>
      <c r="B56" s="59"/>
      <c r="D56" s="9">
        <v>0</v>
      </c>
      <c r="F56" s="9">
        <v>0</v>
      </c>
      <c r="H56" s="9">
        <v>0</v>
      </c>
      <c r="J56" s="9">
        <v>0</v>
      </c>
      <c r="L56" s="9">
        <v>26651217700</v>
      </c>
      <c r="N56" s="9">
        <v>0</v>
      </c>
      <c r="P56" s="9">
        <v>-20000000</v>
      </c>
      <c r="R56" s="9">
        <v>26631217700</v>
      </c>
    </row>
    <row r="57" spans="1:18" ht="21.75" customHeight="1" x14ac:dyDescent="0.2">
      <c r="A57" s="59" t="s">
        <v>736</v>
      </c>
      <c r="B57" s="59"/>
      <c r="D57" s="9">
        <v>0</v>
      </c>
      <c r="F57" s="9">
        <v>0</v>
      </c>
      <c r="H57" s="9">
        <v>0</v>
      </c>
      <c r="J57" s="9">
        <v>0</v>
      </c>
      <c r="L57" s="9">
        <v>18537709712</v>
      </c>
      <c r="N57" s="9">
        <v>0</v>
      </c>
      <c r="P57" s="9">
        <v>-20000000</v>
      </c>
      <c r="R57" s="9">
        <v>18517709712</v>
      </c>
    </row>
    <row r="58" spans="1:18" ht="21.75" customHeight="1" x14ac:dyDescent="0.2">
      <c r="A58" s="59" t="s">
        <v>737</v>
      </c>
      <c r="B58" s="59"/>
      <c r="D58" s="9">
        <v>0</v>
      </c>
      <c r="F58" s="9">
        <v>0</v>
      </c>
      <c r="H58" s="9">
        <v>0</v>
      </c>
      <c r="J58" s="9">
        <v>0</v>
      </c>
      <c r="L58" s="9">
        <v>47468030822</v>
      </c>
      <c r="N58" s="9">
        <v>0</v>
      </c>
      <c r="P58" s="9">
        <v>16955000000</v>
      </c>
      <c r="R58" s="9">
        <v>64423030822</v>
      </c>
    </row>
    <row r="59" spans="1:18" ht="21.75" customHeight="1" x14ac:dyDescent="0.2">
      <c r="A59" s="59" t="s">
        <v>230</v>
      </c>
      <c r="B59" s="59"/>
      <c r="D59" s="9">
        <v>11474384930</v>
      </c>
      <c r="F59" s="9">
        <v>0</v>
      </c>
      <c r="H59" s="9">
        <v>0</v>
      </c>
      <c r="J59" s="9">
        <v>11474384930</v>
      </c>
      <c r="L59" s="9">
        <v>185430781784</v>
      </c>
      <c r="N59" s="9">
        <v>-108750000</v>
      </c>
      <c r="P59" s="9">
        <v>-218750000</v>
      </c>
      <c r="R59" s="9">
        <v>185103281784</v>
      </c>
    </row>
    <row r="60" spans="1:18" ht="21.75" customHeight="1" x14ac:dyDescent="0.2">
      <c r="A60" s="59" t="s">
        <v>738</v>
      </c>
      <c r="B60" s="59"/>
      <c r="D60" s="9">
        <v>0</v>
      </c>
      <c r="F60" s="9">
        <v>0</v>
      </c>
      <c r="H60" s="9">
        <v>0</v>
      </c>
      <c r="J60" s="9">
        <v>0</v>
      </c>
      <c r="L60" s="9">
        <v>31376700913</v>
      </c>
      <c r="N60" s="9">
        <v>0</v>
      </c>
      <c r="P60" s="9">
        <v>2320000000</v>
      </c>
      <c r="R60" s="9">
        <v>33696700913</v>
      </c>
    </row>
    <row r="61" spans="1:18" ht="21.75" customHeight="1" x14ac:dyDescent="0.2">
      <c r="A61" s="59" t="s">
        <v>739</v>
      </c>
      <c r="B61" s="59"/>
      <c r="D61" s="9">
        <v>0</v>
      </c>
      <c r="F61" s="9">
        <v>0</v>
      </c>
      <c r="H61" s="9">
        <v>0</v>
      </c>
      <c r="J61" s="9">
        <v>0</v>
      </c>
      <c r="L61" s="9">
        <v>75003364585</v>
      </c>
      <c r="N61" s="9">
        <v>0</v>
      </c>
      <c r="P61" s="9">
        <v>-2385000000</v>
      </c>
      <c r="R61" s="9">
        <v>72618364585</v>
      </c>
    </row>
    <row r="62" spans="1:18" ht="21.75" customHeight="1" x14ac:dyDescent="0.2">
      <c r="A62" s="59" t="s">
        <v>740</v>
      </c>
      <c r="B62" s="59"/>
      <c r="D62" s="9">
        <v>0</v>
      </c>
      <c r="F62" s="9">
        <v>0</v>
      </c>
      <c r="H62" s="9">
        <v>0</v>
      </c>
      <c r="J62" s="9">
        <v>0</v>
      </c>
      <c r="L62" s="9">
        <v>0</v>
      </c>
      <c r="N62" s="9">
        <v>0</v>
      </c>
      <c r="P62" s="9">
        <v>61509793652</v>
      </c>
      <c r="R62" s="9">
        <v>61509793652</v>
      </c>
    </row>
    <row r="63" spans="1:18" ht="21.75" customHeight="1" x14ac:dyDescent="0.2">
      <c r="A63" s="59" t="s">
        <v>246</v>
      </c>
      <c r="B63" s="59"/>
      <c r="D63" s="9">
        <v>19324414423</v>
      </c>
      <c r="F63" s="9">
        <v>0</v>
      </c>
      <c r="H63" s="9">
        <v>0</v>
      </c>
      <c r="J63" s="9">
        <v>19324414423</v>
      </c>
      <c r="L63" s="9">
        <v>166932950784</v>
      </c>
      <c r="N63" s="9">
        <v>-181250000</v>
      </c>
      <c r="P63" s="9">
        <v>-60000000</v>
      </c>
      <c r="R63" s="9">
        <v>166691700784</v>
      </c>
    </row>
    <row r="64" spans="1:18" ht="21.75" customHeight="1" x14ac:dyDescent="0.2">
      <c r="A64" s="59" t="s">
        <v>741</v>
      </c>
      <c r="B64" s="59"/>
      <c r="D64" s="9">
        <v>0</v>
      </c>
      <c r="F64" s="9">
        <v>0</v>
      </c>
      <c r="H64" s="9">
        <v>0</v>
      </c>
      <c r="J64" s="9">
        <v>0</v>
      </c>
      <c r="L64" s="9">
        <v>8690552924</v>
      </c>
      <c r="N64" s="9">
        <v>0</v>
      </c>
      <c r="P64" s="9">
        <v>24350563682</v>
      </c>
      <c r="R64" s="9">
        <v>33041116606</v>
      </c>
    </row>
    <row r="65" spans="1:18" ht="21.75" customHeight="1" x14ac:dyDescent="0.2">
      <c r="A65" s="59" t="s">
        <v>292</v>
      </c>
      <c r="B65" s="59"/>
      <c r="D65" s="9">
        <v>7498287016</v>
      </c>
      <c r="F65" s="9">
        <v>0</v>
      </c>
      <c r="H65" s="9">
        <v>0</v>
      </c>
      <c r="J65" s="9">
        <v>7498287016</v>
      </c>
      <c r="L65" s="9">
        <v>96651872173</v>
      </c>
      <c r="N65" s="9">
        <v>4668853617</v>
      </c>
      <c r="P65" s="9">
        <v>47641364</v>
      </c>
      <c r="R65" s="9">
        <v>101368367154</v>
      </c>
    </row>
    <row r="66" spans="1:18" ht="21.75" customHeight="1" x14ac:dyDescent="0.2">
      <c r="A66" s="59" t="s">
        <v>140</v>
      </c>
      <c r="B66" s="59"/>
      <c r="D66" s="9">
        <v>227680590009</v>
      </c>
      <c r="F66" s="9">
        <v>1244861677918</v>
      </c>
      <c r="H66" s="9">
        <v>0</v>
      </c>
      <c r="J66" s="9">
        <v>1472542267927</v>
      </c>
      <c r="L66" s="9">
        <v>5094243250779</v>
      </c>
      <c r="N66" s="9">
        <v>-1529525173305</v>
      </c>
      <c r="P66" s="9">
        <v>-5510850963</v>
      </c>
      <c r="R66" s="9">
        <v>3559207226511</v>
      </c>
    </row>
    <row r="67" spans="1:18" ht="21.75" customHeight="1" x14ac:dyDescent="0.2">
      <c r="A67" s="59" t="s">
        <v>249</v>
      </c>
      <c r="B67" s="59"/>
      <c r="D67" s="9">
        <v>69233516017</v>
      </c>
      <c r="F67" s="9">
        <v>0</v>
      </c>
      <c r="H67" s="9">
        <v>0</v>
      </c>
      <c r="J67" s="9">
        <v>69233516017</v>
      </c>
      <c r="L67" s="9">
        <v>1011673998201</v>
      </c>
      <c r="N67" s="9">
        <v>-671670637627</v>
      </c>
      <c r="P67" s="9">
        <v>-503908650</v>
      </c>
      <c r="R67" s="9">
        <v>339499451924</v>
      </c>
    </row>
    <row r="68" spans="1:18" ht="21.75" customHeight="1" x14ac:dyDescent="0.2">
      <c r="A68" s="59" t="s">
        <v>218</v>
      </c>
      <c r="B68" s="59"/>
      <c r="D68" s="9">
        <v>152718843753</v>
      </c>
      <c r="F68" s="9">
        <v>0</v>
      </c>
      <c r="H68" s="9">
        <v>0</v>
      </c>
      <c r="J68" s="9">
        <v>152718843753</v>
      </c>
      <c r="L68" s="9">
        <v>2962488848503</v>
      </c>
      <c r="N68" s="9">
        <v>-1731088648303</v>
      </c>
      <c r="P68" s="9">
        <v>-820071329</v>
      </c>
      <c r="R68" s="9">
        <v>1230580128871</v>
      </c>
    </row>
    <row r="69" spans="1:18" ht="21.75" customHeight="1" x14ac:dyDescent="0.2">
      <c r="A69" s="59" t="s">
        <v>742</v>
      </c>
      <c r="B69" s="59"/>
      <c r="D69" s="9">
        <v>0</v>
      </c>
      <c r="F69" s="9">
        <v>0</v>
      </c>
      <c r="H69" s="9">
        <v>0</v>
      </c>
      <c r="J69" s="9">
        <v>0</v>
      </c>
      <c r="L69" s="9">
        <v>0</v>
      </c>
      <c r="N69" s="9">
        <v>0</v>
      </c>
      <c r="P69" s="9">
        <v>335216697035</v>
      </c>
      <c r="R69" s="9">
        <v>335216697035</v>
      </c>
    </row>
    <row r="70" spans="1:18" ht="21.75" customHeight="1" x14ac:dyDescent="0.2">
      <c r="A70" s="59" t="s">
        <v>264</v>
      </c>
      <c r="B70" s="59"/>
      <c r="D70" s="9">
        <v>47208996094</v>
      </c>
      <c r="F70" s="9">
        <v>6706784175</v>
      </c>
      <c r="H70" s="9">
        <v>0</v>
      </c>
      <c r="J70" s="9">
        <v>53915780269</v>
      </c>
      <c r="L70" s="9">
        <v>755373438264</v>
      </c>
      <c r="N70" s="9">
        <v>8062622531</v>
      </c>
      <c r="P70" s="9">
        <v>-153404156041</v>
      </c>
      <c r="R70" s="9">
        <v>610031904754</v>
      </c>
    </row>
    <row r="71" spans="1:18" ht="21.75" customHeight="1" x14ac:dyDescent="0.2">
      <c r="A71" s="59" t="s">
        <v>158</v>
      </c>
      <c r="B71" s="59"/>
      <c r="D71" s="9">
        <v>106919703056</v>
      </c>
      <c r="F71" s="9">
        <v>0</v>
      </c>
      <c r="H71" s="9">
        <v>0</v>
      </c>
      <c r="J71" s="9">
        <v>106919703056</v>
      </c>
      <c r="L71" s="9">
        <v>1668566125088</v>
      </c>
      <c r="N71" s="9">
        <v>-711163558037</v>
      </c>
      <c r="P71" s="9">
        <v>-4335813982</v>
      </c>
      <c r="R71" s="9">
        <v>953066753069</v>
      </c>
    </row>
    <row r="72" spans="1:18" ht="21.75" customHeight="1" x14ac:dyDescent="0.2">
      <c r="A72" s="59" t="s">
        <v>743</v>
      </c>
      <c r="B72" s="59"/>
      <c r="D72" s="9">
        <v>0</v>
      </c>
      <c r="F72" s="9">
        <v>0</v>
      </c>
      <c r="H72" s="9">
        <v>0</v>
      </c>
      <c r="J72" s="9">
        <v>0</v>
      </c>
      <c r="L72" s="9">
        <v>151619447287</v>
      </c>
      <c r="N72" s="9">
        <v>0</v>
      </c>
      <c r="P72" s="9">
        <v>482843751</v>
      </c>
      <c r="R72" s="9">
        <v>152102291038</v>
      </c>
    </row>
    <row r="73" spans="1:18" ht="21.75" customHeight="1" x14ac:dyDescent="0.2">
      <c r="A73" s="59" t="s">
        <v>215</v>
      </c>
      <c r="B73" s="59"/>
      <c r="D73" s="9">
        <v>171883278503</v>
      </c>
      <c r="F73" s="9">
        <v>636180849318</v>
      </c>
      <c r="H73" s="9">
        <v>0</v>
      </c>
      <c r="J73" s="9">
        <v>808064127821</v>
      </c>
      <c r="L73" s="9">
        <v>867163858760</v>
      </c>
      <c r="N73" s="9">
        <v>249793109641</v>
      </c>
      <c r="P73" s="9">
        <v>71024540</v>
      </c>
      <c r="R73" s="9">
        <v>1117027992941</v>
      </c>
    </row>
    <row r="74" spans="1:18" ht="21.75" customHeight="1" x14ac:dyDescent="0.2">
      <c r="A74" s="59" t="s">
        <v>239</v>
      </c>
      <c r="B74" s="59"/>
      <c r="D74" s="9">
        <v>41730637808</v>
      </c>
      <c r="F74" s="9">
        <v>0</v>
      </c>
      <c r="H74" s="9">
        <v>0</v>
      </c>
      <c r="J74" s="9">
        <v>41730637808</v>
      </c>
      <c r="L74" s="9">
        <v>1144260169979</v>
      </c>
      <c r="N74" s="9">
        <v>0</v>
      </c>
      <c r="P74" s="9">
        <v>812625000</v>
      </c>
      <c r="R74" s="9">
        <v>1145072794979</v>
      </c>
    </row>
    <row r="75" spans="1:18" ht="21.75" customHeight="1" x14ac:dyDescent="0.2">
      <c r="A75" s="59" t="s">
        <v>744</v>
      </c>
      <c r="B75" s="59"/>
      <c r="D75" s="9">
        <v>0</v>
      </c>
      <c r="F75" s="9">
        <v>0</v>
      </c>
      <c r="H75" s="9">
        <v>0</v>
      </c>
      <c r="J75" s="9">
        <v>0</v>
      </c>
      <c r="L75" s="9">
        <v>173931364423</v>
      </c>
      <c r="N75" s="9">
        <v>0</v>
      </c>
      <c r="P75" s="9">
        <v>829131180</v>
      </c>
      <c r="R75" s="9">
        <v>174760495603</v>
      </c>
    </row>
    <row r="76" spans="1:18" ht="21.75" customHeight="1" x14ac:dyDescent="0.2">
      <c r="A76" s="59" t="s">
        <v>267</v>
      </c>
      <c r="B76" s="59"/>
      <c r="D76" s="9">
        <v>33474866606</v>
      </c>
      <c r="F76" s="9">
        <v>14264544713</v>
      </c>
      <c r="H76" s="9">
        <v>0</v>
      </c>
      <c r="J76" s="9">
        <v>47739411319</v>
      </c>
      <c r="L76" s="9">
        <v>127532434817</v>
      </c>
      <c r="N76" s="9">
        <v>101385161645</v>
      </c>
      <c r="P76" s="9">
        <v>107235921</v>
      </c>
      <c r="R76" s="9">
        <v>229024832383</v>
      </c>
    </row>
    <row r="77" spans="1:18" ht="21.75" customHeight="1" x14ac:dyDescent="0.2">
      <c r="A77" s="59" t="s">
        <v>270</v>
      </c>
      <c r="B77" s="59"/>
      <c r="D77" s="9">
        <v>96446315937</v>
      </c>
      <c r="F77" s="9">
        <v>33151910127</v>
      </c>
      <c r="H77" s="9">
        <v>0</v>
      </c>
      <c r="J77" s="9">
        <v>129598226064</v>
      </c>
      <c r="L77" s="9">
        <v>237100713962</v>
      </c>
      <c r="N77" s="9">
        <v>76482289284</v>
      </c>
      <c r="P77" s="9">
        <v>130249627</v>
      </c>
      <c r="R77" s="9">
        <v>313713252873</v>
      </c>
    </row>
    <row r="78" spans="1:18" ht="21.75" customHeight="1" x14ac:dyDescent="0.2">
      <c r="A78" s="59" t="s">
        <v>212</v>
      </c>
      <c r="B78" s="59"/>
      <c r="D78" s="9">
        <v>27919268186</v>
      </c>
      <c r="F78" s="9">
        <v>0</v>
      </c>
      <c r="H78" s="9">
        <v>0</v>
      </c>
      <c r="J78" s="9">
        <v>27919268186</v>
      </c>
      <c r="L78" s="9">
        <v>538294043918</v>
      </c>
      <c r="N78" s="9">
        <v>0</v>
      </c>
      <c r="P78" s="9">
        <v>150000000</v>
      </c>
      <c r="R78" s="9">
        <v>538444043918</v>
      </c>
    </row>
    <row r="79" spans="1:18" ht="21.75" customHeight="1" x14ac:dyDescent="0.2">
      <c r="A79" s="59" t="s">
        <v>745</v>
      </c>
      <c r="B79" s="59"/>
      <c r="D79" s="9">
        <v>0</v>
      </c>
      <c r="F79" s="9">
        <v>0</v>
      </c>
      <c r="H79" s="9">
        <v>0</v>
      </c>
      <c r="J79" s="9">
        <v>0</v>
      </c>
      <c r="L79" s="9">
        <v>76964723226</v>
      </c>
      <c r="N79" s="9">
        <v>0</v>
      </c>
      <c r="P79" s="9">
        <v>9213350691</v>
      </c>
      <c r="R79" s="9">
        <v>86178073917</v>
      </c>
    </row>
    <row r="80" spans="1:18" ht="21.75" customHeight="1" x14ac:dyDescent="0.2">
      <c r="A80" s="59" t="s">
        <v>273</v>
      </c>
      <c r="B80" s="59"/>
      <c r="D80" s="9">
        <v>29080519247</v>
      </c>
      <c r="F80" s="9">
        <v>-144237552203</v>
      </c>
      <c r="H80" s="9">
        <v>0</v>
      </c>
      <c r="J80" s="9">
        <v>-115157032956</v>
      </c>
      <c r="L80" s="9">
        <v>228073802764</v>
      </c>
      <c r="N80" s="9">
        <v>63388468906</v>
      </c>
      <c r="P80" s="9">
        <v>-17869511507</v>
      </c>
      <c r="R80" s="9">
        <v>273592760163</v>
      </c>
    </row>
    <row r="81" spans="1:18" ht="21.75" customHeight="1" x14ac:dyDescent="0.2">
      <c r="A81" s="59" t="s">
        <v>746</v>
      </c>
      <c r="B81" s="59"/>
      <c r="D81" s="9">
        <v>0</v>
      </c>
      <c r="F81" s="9">
        <v>0</v>
      </c>
      <c r="H81" s="9">
        <v>0</v>
      </c>
      <c r="J81" s="9">
        <v>0</v>
      </c>
      <c r="L81" s="9">
        <v>150258388048</v>
      </c>
      <c r="N81" s="9">
        <v>0</v>
      </c>
      <c r="P81" s="9">
        <v>13344400070</v>
      </c>
      <c r="R81" s="9">
        <v>163602788118</v>
      </c>
    </row>
    <row r="82" spans="1:18" ht="21.75" customHeight="1" x14ac:dyDescent="0.2">
      <c r="A82" s="59" t="s">
        <v>275</v>
      </c>
      <c r="B82" s="59"/>
      <c r="D82" s="9">
        <v>93351677911</v>
      </c>
      <c r="F82" s="9">
        <v>0</v>
      </c>
      <c r="H82" s="9">
        <v>0</v>
      </c>
      <c r="J82" s="9">
        <v>93351677911</v>
      </c>
      <c r="L82" s="9">
        <v>765455149167</v>
      </c>
      <c r="N82" s="9">
        <v>-237319684271</v>
      </c>
      <c r="P82" s="9">
        <v>-462196949847</v>
      </c>
      <c r="R82" s="9">
        <v>65938515049</v>
      </c>
    </row>
    <row r="83" spans="1:18" ht="21.75" customHeight="1" x14ac:dyDescent="0.2">
      <c r="A83" s="59" t="s">
        <v>281</v>
      </c>
      <c r="B83" s="59"/>
      <c r="D83" s="9">
        <v>3671657130</v>
      </c>
      <c r="F83" s="9">
        <v>-11031100250</v>
      </c>
      <c r="H83" s="9">
        <v>0</v>
      </c>
      <c r="J83" s="9">
        <v>-7359443120</v>
      </c>
      <c r="L83" s="9">
        <v>189623440443</v>
      </c>
      <c r="N83" s="9">
        <v>-2018688152</v>
      </c>
      <c r="P83" s="9">
        <v>14303800000</v>
      </c>
      <c r="R83" s="9">
        <v>201908552291</v>
      </c>
    </row>
    <row r="84" spans="1:18" ht="21.75" customHeight="1" x14ac:dyDescent="0.2">
      <c r="A84" s="59" t="s">
        <v>255</v>
      </c>
      <c r="B84" s="59"/>
      <c r="D84" s="9">
        <v>95202872402</v>
      </c>
      <c r="F84" s="9">
        <v>6434625513</v>
      </c>
      <c r="H84" s="9">
        <v>0</v>
      </c>
      <c r="J84" s="9">
        <v>101637497915</v>
      </c>
      <c r="L84" s="9">
        <v>1144439999999</v>
      </c>
      <c r="N84" s="9">
        <v>-128732894932</v>
      </c>
      <c r="P84" s="9">
        <v>0</v>
      </c>
      <c r="R84" s="9">
        <v>1015707105067</v>
      </c>
    </row>
    <row r="85" spans="1:18" ht="21.75" customHeight="1" x14ac:dyDescent="0.2">
      <c r="A85" s="59" t="s">
        <v>317</v>
      </c>
      <c r="B85" s="59"/>
      <c r="D85" s="9">
        <v>4716985358</v>
      </c>
      <c r="F85" s="9">
        <v>-906249818</v>
      </c>
      <c r="H85" s="9">
        <v>0</v>
      </c>
      <c r="J85" s="9">
        <v>3810735540</v>
      </c>
      <c r="L85" s="9">
        <v>4716985358</v>
      </c>
      <c r="N85" s="9">
        <v>-906249818</v>
      </c>
      <c r="P85" s="9">
        <v>0</v>
      </c>
      <c r="R85" s="9">
        <v>3810735540</v>
      </c>
    </row>
    <row r="86" spans="1:18" ht="21.75" customHeight="1" x14ac:dyDescent="0.2">
      <c r="A86" s="59" t="s">
        <v>233</v>
      </c>
      <c r="B86" s="59"/>
      <c r="D86" s="9">
        <v>273564256802</v>
      </c>
      <c r="F86" s="9">
        <v>0</v>
      </c>
      <c r="H86" s="9">
        <v>0</v>
      </c>
      <c r="J86" s="9">
        <v>273564256802</v>
      </c>
      <c r="L86" s="9">
        <v>464426148341</v>
      </c>
      <c r="N86" s="9">
        <v>-1001631250000</v>
      </c>
      <c r="P86" s="9">
        <v>0</v>
      </c>
      <c r="R86" s="9">
        <v>-537205101659</v>
      </c>
    </row>
    <row r="87" spans="1:18" ht="21.75" customHeight="1" x14ac:dyDescent="0.2">
      <c r="A87" s="59" t="s">
        <v>289</v>
      </c>
      <c r="B87" s="59"/>
      <c r="D87" s="9">
        <v>341783344281</v>
      </c>
      <c r="F87" s="9">
        <v>-604187846600</v>
      </c>
      <c r="H87" s="9">
        <v>0</v>
      </c>
      <c r="J87" s="9">
        <v>-262404502319</v>
      </c>
      <c r="L87" s="9">
        <v>816497392906</v>
      </c>
      <c r="N87" s="9">
        <v>-107082393509</v>
      </c>
      <c r="P87" s="9">
        <v>0</v>
      </c>
      <c r="R87" s="9">
        <v>709414999397</v>
      </c>
    </row>
    <row r="88" spans="1:18" ht="21.75" customHeight="1" x14ac:dyDescent="0.2">
      <c r="A88" s="59" t="s">
        <v>209</v>
      </c>
      <c r="B88" s="59"/>
      <c r="D88" s="9">
        <v>213621121140</v>
      </c>
      <c r="F88" s="9">
        <v>0</v>
      </c>
      <c r="H88" s="9">
        <v>0</v>
      </c>
      <c r="J88" s="9">
        <v>213621121140</v>
      </c>
      <c r="L88" s="9">
        <v>816378330505</v>
      </c>
      <c r="N88" s="9">
        <v>-1450000000</v>
      </c>
      <c r="P88" s="9">
        <v>0</v>
      </c>
      <c r="R88" s="9">
        <v>814928330505</v>
      </c>
    </row>
    <row r="89" spans="1:18" ht="21.75" customHeight="1" x14ac:dyDescent="0.2">
      <c r="A89" s="59" t="s">
        <v>298</v>
      </c>
      <c r="B89" s="59"/>
      <c r="D89" s="9">
        <v>29165919429</v>
      </c>
      <c r="F89" s="9">
        <v>0</v>
      </c>
      <c r="H89" s="9">
        <v>0</v>
      </c>
      <c r="J89" s="9">
        <v>29165919429</v>
      </c>
      <c r="L89" s="9">
        <v>143343717347</v>
      </c>
      <c r="N89" s="9">
        <v>-271875000</v>
      </c>
      <c r="P89" s="9">
        <v>0</v>
      </c>
      <c r="R89" s="9">
        <v>143071842347</v>
      </c>
    </row>
    <row r="90" spans="1:18" ht="21.75" customHeight="1" x14ac:dyDescent="0.2">
      <c r="A90" s="59" t="s">
        <v>315</v>
      </c>
      <c r="B90" s="59"/>
      <c r="D90" s="9">
        <v>93969363336</v>
      </c>
      <c r="F90" s="9">
        <v>309015465673</v>
      </c>
      <c r="H90" s="9">
        <v>0</v>
      </c>
      <c r="J90" s="9">
        <v>402984829009</v>
      </c>
      <c r="L90" s="9">
        <v>1198564838850</v>
      </c>
      <c r="N90" s="9">
        <v>-1087498187</v>
      </c>
      <c r="P90" s="9">
        <v>0</v>
      </c>
      <c r="R90" s="9">
        <v>1197477340663</v>
      </c>
    </row>
    <row r="91" spans="1:18" ht="21.75" customHeight="1" x14ac:dyDescent="0.2">
      <c r="A91" s="59" t="s">
        <v>278</v>
      </c>
      <c r="B91" s="59"/>
      <c r="D91" s="9">
        <v>10565899479</v>
      </c>
      <c r="F91" s="9">
        <v>7865897048</v>
      </c>
      <c r="H91" s="9">
        <v>0</v>
      </c>
      <c r="J91" s="9">
        <v>18431796527</v>
      </c>
      <c r="L91" s="9">
        <v>34480444237</v>
      </c>
      <c r="N91" s="9">
        <v>25457025319</v>
      </c>
      <c r="P91" s="9">
        <v>0</v>
      </c>
      <c r="R91" s="9">
        <v>59937469556</v>
      </c>
    </row>
    <row r="92" spans="1:18" ht="21.75" customHeight="1" x14ac:dyDescent="0.2">
      <c r="A92" s="59" t="s">
        <v>326</v>
      </c>
      <c r="B92" s="59"/>
      <c r="D92" s="9">
        <v>71506834999</v>
      </c>
      <c r="F92" s="9">
        <v>0</v>
      </c>
      <c r="H92" s="9">
        <v>0</v>
      </c>
      <c r="J92" s="9">
        <v>71506834999</v>
      </c>
      <c r="L92" s="9">
        <v>895068313999</v>
      </c>
      <c r="N92" s="9">
        <v>0</v>
      </c>
      <c r="P92" s="9">
        <v>0</v>
      </c>
      <c r="R92" s="9">
        <v>895068313999</v>
      </c>
    </row>
    <row r="93" spans="1:18" ht="21.75" customHeight="1" x14ac:dyDescent="0.2">
      <c r="A93" s="59" t="s">
        <v>295</v>
      </c>
      <c r="B93" s="59"/>
      <c r="D93" s="9">
        <v>76438356165</v>
      </c>
      <c r="F93" s="9">
        <v>0</v>
      </c>
      <c r="H93" s="9">
        <v>0</v>
      </c>
      <c r="J93" s="9">
        <v>76438356165</v>
      </c>
      <c r="L93" s="9">
        <v>619828623251</v>
      </c>
      <c r="N93" s="9">
        <v>-1006250000</v>
      </c>
      <c r="P93" s="9">
        <v>0</v>
      </c>
      <c r="R93" s="9">
        <v>618822373251</v>
      </c>
    </row>
    <row r="94" spans="1:18" ht="21.75" customHeight="1" x14ac:dyDescent="0.2">
      <c r="A94" s="59" t="s">
        <v>224</v>
      </c>
      <c r="B94" s="59"/>
      <c r="D94" s="9">
        <v>27068752442</v>
      </c>
      <c r="F94" s="9">
        <v>0</v>
      </c>
      <c r="H94" s="9">
        <v>0</v>
      </c>
      <c r="J94" s="9">
        <v>27068752442</v>
      </c>
      <c r="L94" s="9">
        <v>225651498402</v>
      </c>
      <c r="N94" s="9">
        <v>-1147402125</v>
      </c>
      <c r="P94" s="9">
        <v>0</v>
      </c>
      <c r="R94" s="9">
        <v>224504096277</v>
      </c>
    </row>
    <row r="95" spans="1:18" ht="21.75" customHeight="1" x14ac:dyDescent="0.2">
      <c r="A95" s="59" t="s">
        <v>155</v>
      </c>
      <c r="B95" s="59"/>
      <c r="D95" s="9">
        <v>54970681178</v>
      </c>
      <c r="F95" s="9">
        <v>0</v>
      </c>
      <c r="H95" s="9">
        <v>0</v>
      </c>
      <c r="J95" s="9">
        <v>54970681178</v>
      </c>
      <c r="L95" s="9">
        <v>692535583012</v>
      </c>
      <c r="N95" s="9">
        <v>0</v>
      </c>
      <c r="P95" s="9">
        <v>0</v>
      </c>
      <c r="R95" s="9">
        <v>692535583012</v>
      </c>
    </row>
    <row r="96" spans="1:18" ht="21.75" customHeight="1" x14ac:dyDescent="0.2">
      <c r="A96" s="59" t="s">
        <v>261</v>
      </c>
      <c r="B96" s="59"/>
      <c r="D96" s="9">
        <v>80182224335</v>
      </c>
      <c r="F96" s="9">
        <v>0</v>
      </c>
      <c r="H96" s="9">
        <v>0</v>
      </c>
      <c r="J96" s="9">
        <v>80182224335</v>
      </c>
      <c r="L96" s="9">
        <v>898199999998</v>
      </c>
      <c r="N96" s="9">
        <v>205301282397</v>
      </c>
      <c r="P96" s="9">
        <v>0</v>
      </c>
      <c r="R96" s="9">
        <v>1103501282395</v>
      </c>
    </row>
    <row r="97" spans="1:18" ht="21.75" customHeight="1" x14ac:dyDescent="0.2">
      <c r="A97" s="59" t="s">
        <v>252</v>
      </c>
      <c r="B97" s="59"/>
      <c r="D97" s="9">
        <v>77407744075</v>
      </c>
      <c r="F97" s="9">
        <v>0</v>
      </c>
      <c r="H97" s="9">
        <v>0</v>
      </c>
      <c r="J97" s="9">
        <v>77407744075</v>
      </c>
      <c r="L97" s="9">
        <v>872638238818</v>
      </c>
      <c r="N97" s="9">
        <v>-25526656250</v>
      </c>
      <c r="P97" s="9">
        <v>0</v>
      </c>
      <c r="R97" s="9">
        <v>847111582568</v>
      </c>
    </row>
    <row r="98" spans="1:18" ht="21.75" customHeight="1" x14ac:dyDescent="0.2">
      <c r="A98" s="59" t="s">
        <v>747</v>
      </c>
      <c r="B98" s="59"/>
      <c r="D98" s="9">
        <v>0</v>
      </c>
      <c r="F98" s="9">
        <v>0</v>
      </c>
      <c r="H98" s="9">
        <v>0</v>
      </c>
      <c r="J98" s="9">
        <v>0</v>
      </c>
      <c r="L98" s="9">
        <v>565061227816</v>
      </c>
      <c r="N98" s="9">
        <v>0</v>
      </c>
      <c r="P98" s="9">
        <v>0</v>
      </c>
      <c r="R98" s="9">
        <v>565061227816</v>
      </c>
    </row>
    <row r="99" spans="1:18" ht="21.75" customHeight="1" x14ac:dyDescent="0.2">
      <c r="A99" s="59" t="s">
        <v>221</v>
      </c>
      <c r="B99" s="59"/>
      <c r="D99" s="9">
        <v>107853081997</v>
      </c>
      <c r="F99" s="9">
        <v>0</v>
      </c>
      <c r="H99" s="9">
        <v>0</v>
      </c>
      <c r="J99" s="9">
        <v>107853081997</v>
      </c>
      <c r="L99" s="9">
        <v>1436111231803</v>
      </c>
      <c r="N99" s="9">
        <v>-33110818251</v>
      </c>
      <c r="P99" s="9">
        <v>0</v>
      </c>
      <c r="R99" s="9">
        <v>1403000413552</v>
      </c>
    </row>
    <row r="100" spans="1:18" ht="21.75" customHeight="1" x14ac:dyDescent="0.2">
      <c r="A100" s="59" t="s">
        <v>149</v>
      </c>
      <c r="B100" s="59"/>
      <c r="D100" s="9">
        <v>22315621583</v>
      </c>
      <c r="F100" s="9">
        <v>0</v>
      </c>
      <c r="H100" s="9">
        <v>0</v>
      </c>
      <c r="J100" s="9">
        <v>22315621583</v>
      </c>
      <c r="L100" s="9">
        <v>323668104587</v>
      </c>
      <c r="N100" s="9">
        <v>0</v>
      </c>
      <c r="P100" s="9">
        <v>0</v>
      </c>
      <c r="R100" s="9">
        <v>323668104587</v>
      </c>
    </row>
    <row r="101" spans="1:18" ht="21.75" customHeight="1" x14ac:dyDescent="0.2">
      <c r="A101" s="59" t="s">
        <v>313</v>
      </c>
      <c r="B101" s="59"/>
      <c r="D101" s="9">
        <v>75159963802</v>
      </c>
      <c r="F101" s="9">
        <v>0</v>
      </c>
      <c r="H101" s="9">
        <v>0</v>
      </c>
      <c r="J101" s="9">
        <v>75159963802</v>
      </c>
      <c r="L101" s="9">
        <v>863819999997</v>
      </c>
      <c r="N101" s="9">
        <v>0</v>
      </c>
      <c r="P101" s="9">
        <v>0</v>
      </c>
      <c r="R101" s="9">
        <v>863819999997</v>
      </c>
    </row>
    <row r="102" spans="1:18" ht="21.75" customHeight="1" x14ac:dyDescent="0.2">
      <c r="A102" s="59" t="s">
        <v>206</v>
      </c>
      <c r="B102" s="59"/>
      <c r="D102" s="9">
        <v>28253199904</v>
      </c>
      <c r="F102" s="9">
        <v>0</v>
      </c>
      <c r="H102" s="9">
        <v>0</v>
      </c>
      <c r="J102" s="9">
        <v>28253199904</v>
      </c>
      <c r="L102" s="9">
        <v>402735919138</v>
      </c>
      <c r="N102" s="9">
        <v>0</v>
      </c>
      <c r="P102" s="9">
        <v>0</v>
      </c>
      <c r="R102" s="9">
        <v>402735919138</v>
      </c>
    </row>
    <row r="103" spans="1:18" ht="21.75" customHeight="1" x14ac:dyDescent="0.2">
      <c r="A103" s="59" t="s">
        <v>203</v>
      </c>
      <c r="B103" s="59"/>
      <c r="D103" s="9">
        <v>17824128563</v>
      </c>
      <c r="F103" s="9">
        <v>0</v>
      </c>
      <c r="H103" s="9">
        <v>0</v>
      </c>
      <c r="J103" s="9">
        <v>17824128563</v>
      </c>
      <c r="L103" s="9">
        <v>259166830562</v>
      </c>
      <c r="N103" s="9">
        <v>0</v>
      </c>
      <c r="P103" s="9">
        <v>0</v>
      </c>
      <c r="R103" s="9">
        <v>259166830562</v>
      </c>
    </row>
    <row r="104" spans="1:18" ht="21.75" customHeight="1" x14ac:dyDescent="0.2">
      <c r="A104" s="59" t="s">
        <v>152</v>
      </c>
      <c r="B104" s="59"/>
      <c r="D104" s="9">
        <v>29788868513</v>
      </c>
      <c r="F104" s="9">
        <v>0</v>
      </c>
      <c r="H104" s="9">
        <v>0</v>
      </c>
      <c r="J104" s="9">
        <v>29788868513</v>
      </c>
      <c r="L104" s="9">
        <v>397327347944</v>
      </c>
      <c r="N104" s="9">
        <v>-71687873</v>
      </c>
      <c r="P104" s="9">
        <v>0</v>
      </c>
      <c r="R104" s="9">
        <v>397255660071</v>
      </c>
    </row>
    <row r="105" spans="1:18" ht="21.75" customHeight="1" x14ac:dyDescent="0.2">
      <c r="A105" s="59" t="s">
        <v>748</v>
      </c>
      <c r="B105" s="59"/>
      <c r="D105" s="9">
        <v>0</v>
      </c>
      <c r="F105" s="9">
        <v>0</v>
      </c>
      <c r="H105" s="9">
        <v>0</v>
      </c>
      <c r="J105" s="9">
        <v>0</v>
      </c>
      <c r="L105" s="9">
        <v>3716801770</v>
      </c>
      <c r="N105" s="9">
        <v>0</v>
      </c>
      <c r="P105" s="9">
        <v>0</v>
      </c>
      <c r="R105" s="9">
        <v>3716801770</v>
      </c>
    </row>
    <row r="106" spans="1:18" ht="21.75" customHeight="1" x14ac:dyDescent="0.2">
      <c r="A106" s="59" t="s">
        <v>749</v>
      </c>
      <c r="B106" s="59"/>
      <c r="D106" s="9">
        <v>0</v>
      </c>
      <c r="F106" s="9">
        <v>0</v>
      </c>
      <c r="H106" s="9">
        <v>0</v>
      </c>
      <c r="J106" s="9">
        <v>0</v>
      </c>
      <c r="L106" s="9">
        <v>14118905110</v>
      </c>
      <c r="N106" s="9">
        <v>0</v>
      </c>
      <c r="P106" s="9">
        <v>0</v>
      </c>
      <c r="R106" s="9">
        <v>14118905110</v>
      </c>
    </row>
    <row r="107" spans="1:18" ht="21.75" customHeight="1" x14ac:dyDescent="0.2">
      <c r="A107" s="59" t="s">
        <v>190</v>
      </c>
      <c r="B107" s="59"/>
      <c r="D107" s="9">
        <v>0</v>
      </c>
      <c r="F107" s="9">
        <v>358810953</v>
      </c>
      <c r="H107" s="9">
        <v>0</v>
      </c>
      <c r="J107" s="9">
        <v>358810953</v>
      </c>
      <c r="L107" s="9">
        <v>0</v>
      </c>
      <c r="N107" s="9">
        <v>2168037562</v>
      </c>
      <c r="P107" s="9">
        <v>0</v>
      </c>
      <c r="R107" s="9">
        <v>2168037562</v>
      </c>
    </row>
    <row r="108" spans="1:18" ht="21.75" customHeight="1" x14ac:dyDescent="0.2">
      <c r="A108" s="59" t="s">
        <v>183</v>
      </c>
      <c r="B108" s="59"/>
      <c r="D108" s="9">
        <v>0</v>
      </c>
      <c r="F108" s="9">
        <v>274782187</v>
      </c>
      <c r="H108" s="9">
        <v>0</v>
      </c>
      <c r="J108" s="9">
        <v>274782187</v>
      </c>
      <c r="L108" s="9">
        <v>0</v>
      </c>
      <c r="N108" s="9">
        <v>1905779302</v>
      </c>
      <c r="P108" s="9">
        <v>0</v>
      </c>
      <c r="R108" s="9">
        <v>1905779302</v>
      </c>
    </row>
    <row r="109" spans="1:18" ht="21.75" customHeight="1" x14ac:dyDescent="0.2">
      <c r="A109" s="59" t="s">
        <v>177</v>
      </c>
      <c r="B109" s="59"/>
      <c r="D109" s="9">
        <v>0</v>
      </c>
      <c r="F109" s="9">
        <v>4070646062</v>
      </c>
      <c r="H109" s="9">
        <v>0</v>
      </c>
      <c r="J109" s="9">
        <v>4070646062</v>
      </c>
      <c r="L109" s="9">
        <v>0</v>
      </c>
      <c r="N109" s="9">
        <v>27439543799</v>
      </c>
      <c r="P109" s="9">
        <v>0</v>
      </c>
      <c r="R109" s="9">
        <v>27439543799</v>
      </c>
    </row>
    <row r="110" spans="1:18" ht="21.75" customHeight="1" x14ac:dyDescent="0.2">
      <c r="A110" s="59" t="s">
        <v>197</v>
      </c>
      <c r="B110" s="59"/>
      <c r="D110" s="9">
        <v>0</v>
      </c>
      <c r="F110" s="9">
        <v>3379363379</v>
      </c>
      <c r="H110" s="9">
        <v>0</v>
      </c>
      <c r="J110" s="9">
        <v>3379363379</v>
      </c>
      <c r="L110" s="9">
        <v>0</v>
      </c>
      <c r="N110" s="9">
        <v>22356557921</v>
      </c>
      <c r="P110" s="9">
        <v>0</v>
      </c>
      <c r="R110" s="9">
        <v>22356557921</v>
      </c>
    </row>
    <row r="111" spans="1:18" ht="21.75" customHeight="1" x14ac:dyDescent="0.2">
      <c r="A111" s="59" t="s">
        <v>166</v>
      </c>
      <c r="B111" s="59"/>
      <c r="D111" s="9">
        <v>0</v>
      </c>
      <c r="F111" s="9">
        <v>4440359039</v>
      </c>
      <c r="H111" s="9">
        <v>0</v>
      </c>
      <c r="J111" s="9">
        <v>4440359039</v>
      </c>
      <c r="L111" s="9">
        <v>0</v>
      </c>
      <c r="N111" s="9">
        <v>29423025954</v>
      </c>
      <c r="P111" s="9">
        <v>0</v>
      </c>
      <c r="R111" s="9">
        <v>29423025954</v>
      </c>
    </row>
    <row r="112" spans="1:18" ht="21.75" customHeight="1" x14ac:dyDescent="0.2">
      <c r="A112" s="59" t="s">
        <v>169</v>
      </c>
      <c r="B112" s="59"/>
      <c r="D112" s="9">
        <v>0</v>
      </c>
      <c r="F112" s="9">
        <v>1200664340</v>
      </c>
      <c r="H112" s="9">
        <v>0</v>
      </c>
      <c r="J112" s="9">
        <v>1200664340</v>
      </c>
      <c r="L112" s="9">
        <v>0</v>
      </c>
      <c r="N112" s="9">
        <v>11345641092</v>
      </c>
      <c r="P112" s="9">
        <v>0</v>
      </c>
      <c r="R112" s="9">
        <v>11345641092</v>
      </c>
    </row>
    <row r="113" spans="1:18" ht="21.75" customHeight="1" x14ac:dyDescent="0.2">
      <c r="A113" s="59" t="s">
        <v>192</v>
      </c>
      <c r="B113" s="59"/>
      <c r="D113" s="9">
        <v>0</v>
      </c>
      <c r="F113" s="9">
        <v>4146168371</v>
      </c>
      <c r="H113" s="9">
        <v>0</v>
      </c>
      <c r="J113" s="9">
        <v>4146168371</v>
      </c>
      <c r="L113" s="9">
        <v>0</v>
      </c>
      <c r="N113" s="9">
        <v>37105564803</v>
      </c>
      <c r="P113" s="9">
        <v>0</v>
      </c>
      <c r="R113" s="9">
        <v>37105564803</v>
      </c>
    </row>
    <row r="114" spans="1:18" ht="21.75" customHeight="1" x14ac:dyDescent="0.2">
      <c r="A114" s="59" t="s">
        <v>195</v>
      </c>
      <c r="B114" s="59"/>
      <c r="D114" s="9">
        <v>0</v>
      </c>
      <c r="F114" s="9">
        <v>14671434320</v>
      </c>
      <c r="H114" s="9">
        <v>0</v>
      </c>
      <c r="J114" s="9">
        <v>14671434320</v>
      </c>
      <c r="L114" s="9">
        <v>0</v>
      </c>
      <c r="N114" s="9">
        <v>82115833373</v>
      </c>
      <c r="P114" s="9">
        <v>0</v>
      </c>
      <c r="R114" s="9">
        <v>82115833373</v>
      </c>
    </row>
    <row r="115" spans="1:18" ht="21.75" customHeight="1" x14ac:dyDescent="0.2">
      <c r="A115" s="59" t="s">
        <v>187</v>
      </c>
      <c r="B115" s="59"/>
      <c r="D115" s="9">
        <v>0</v>
      </c>
      <c r="F115" s="9">
        <v>9875036325</v>
      </c>
      <c r="H115" s="9">
        <v>0</v>
      </c>
      <c r="J115" s="9">
        <v>9875036325</v>
      </c>
      <c r="L115" s="9">
        <v>0</v>
      </c>
      <c r="N115" s="9">
        <v>76575006105</v>
      </c>
      <c r="P115" s="9">
        <v>0</v>
      </c>
      <c r="R115" s="9">
        <v>76575006105</v>
      </c>
    </row>
    <row r="116" spans="1:18" ht="21.75" customHeight="1" x14ac:dyDescent="0.2">
      <c r="A116" s="59" t="s">
        <v>200</v>
      </c>
      <c r="B116" s="59"/>
      <c r="D116" s="9">
        <v>0</v>
      </c>
      <c r="F116" s="9">
        <v>333609522</v>
      </c>
      <c r="H116" s="9">
        <v>0</v>
      </c>
      <c r="J116" s="9">
        <v>333609522</v>
      </c>
      <c r="L116" s="9">
        <v>0</v>
      </c>
      <c r="N116" s="9">
        <v>2490414567</v>
      </c>
      <c r="P116" s="9">
        <v>0</v>
      </c>
      <c r="R116" s="9">
        <v>2490414567</v>
      </c>
    </row>
    <row r="117" spans="1:18" ht="21.75" customHeight="1" x14ac:dyDescent="0.2">
      <c r="A117" s="59" t="s">
        <v>180</v>
      </c>
      <c r="B117" s="59"/>
      <c r="D117" s="9">
        <v>0</v>
      </c>
      <c r="F117" s="9">
        <v>6949635990</v>
      </c>
      <c r="H117" s="9">
        <v>0</v>
      </c>
      <c r="J117" s="9">
        <v>6949635990</v>
      </c>
      <c r="L117" s="9">
        <v>0</v>
      </c>
      <c r="N117" s="9">
        <v>116294937756</v>
      </c>
      <c r="P117" s="9">
        <v>0</v>
      </c>
      <c r="R117" s="9">
        <v>116294937756</v>
      </c>
    </row>
    <row r="118" spans="1:18" ht="21.75" customHeight="1" x14ac:dyDescent="0.2">
      <c r="A118" s="59" t="s">
        <v>322</v>
      </c>
      <c r="B118" s="59"/>
      <c r="D118" s="9">
        <v>0</v>
      </c>
      <c r="F118" s="9">
        <v>148611902</v>
      </c>
      <c r="H118" s="9">
        <v>0</v>
      </c>
      <c r="J118" s="9">
        <v>148611902</v>
      </c>
      <c r="L118" s="9">
        <v>0</v>
      </c>
      <c r="N118" s="9">
        <v>148611902</v>
      </c>
      <c r="P118" s="9">
        <v>0</v>
      </c>
      <c r="R118" s="9">
        <v>148611902</v>
      </c>
    </row>
    <row r="119" spans="1:18" ht="21.75" customHeight="1" x14ac:dyDescent="0.2">
      <c r="A119" s="59" t="s">
        <v>324</v>
      </c>
      <c r="B119" s="59"/>
      <c r="D119" s="9">
        <v>0</v>
      </c>
      <c r="F119" s="9">
        <v>83770740</v>
      </c>
      <c r="H119" s="9">
        <v>0</v>
      </c>
      <c r="J119" s="9">
        <v>83770740</v>
      </c>
      <c r="L119" s="9">
        <v>0</v>
      </c>
      <c r="N119" s="9">
        <v>83770740</v>
      </c>
      <c r="P119" s="9">
        <v>0</v>
      </c>
      <c r="R119" s="9">
        <v>83770740</v>
      </c>
    </row>
    <row r="120" spans="1:18" ht="21.75" customHeight="1" x14ac:dyDescent="0.2">
      <c r="A120" s="59" t="s">
        <v>164</v>
      </c>
      <c r="B120" s="59"/>
      <c r="D120" s="9">
        <v>0</v>
      </c>
      <c r="F120" s="9">
        <v>6553812</v>
      </c>
      <c r="H120" s="9">
        <v>0</v>
      </c>
      <c r="J120" s="9">
        <v>6553812</v>
      </c>
      <c r="L120" s="9">
        <v>0</v>
      </c>
      <c r="N120" s="9">
        <v>95488186</v>
      </c>
      <c r="P120" s="9">
        <v>0</v>
      </c>
      <c r="R120" s="9">
        <v>95488186</v>
      </c>
    </row>
    <row r="121" spans="1:18" ht="21.75" customHeight="1" x14ac:dyDescent="0.2">
      <c r="A121" s="59" t="s">
        <v>161</v>
      </c>
      <c r="B121" s="59"/>
      <c r="D121" s="9">
        <v>0</v>
      </c>
      <c r="F121" s="9">
        <v>352052930</v>
      </c>
      <c r="H121" s="9">
        <v>0</v>
      </c>
      <c r="J121" s="9">
        <v>352052930</v>
      </c>
      <c r="L121" s="9">
        <v>0</v>
      </c>
      <c r="N121" s="9">
        <v>365962995</v>
      </c>
      <c r="P121" s="9">
        <v>0</v>
      </c>
      <c r="R121" s="9">
        <v>365962995</v>
      </c>
    </row>
    <row r="122" spans="1:18" ht="21.75" customHeight="1" x14ac:dyDescent="0.2">
      <c r="A122" s="59" t="s">
        <v>172</v>
      </c>
      <c r="B122" s="59"/>
      <c r="D122" s="9">
        <v>0</v>
      </c>
      <c r="F122" s="9">
        <v>31637259207</v>
      </c>
      <c r="H122" s="9">
        <v>0</v>
      </c>
      <c r="J122" s="9">
        <v>31637259207</v>
      </c>
      <c r="L122" s="9">
        <v>0</v>
      </c>
      <c r="N122" s="9">
        <v>301427050370</v>
      </c>
      <c r="P122" s="9">
        <v>0</v>
      </c>
      <c r="R122" s="9">
        <v>301427050370</v>
      </c>
    </row>
    <row r="123" spans="1:18" ht="21.75" customHeight="1" x14ac:dyDescent="0.2">
      <c r="A123" s="59" t="s">
        <v>175</v>
      </c>
      <c r="B123" s="59"/>
      <c r="D123" s="9">
        <v>0</v>
      </c>
      <c r="F123" s="9">
        <v>6007514941</v>
      </c>
      <c r="H123" s="9">
        <v>0</v>
      </c>
      <c r="J123" s="9">
        <v>6007514941</v>
      </c>
      <c r="L123" s="9">
        <v>0</v>
      </c>
      <c r="N123" s="9">
        <v>40736387709</v>
      </c>
      <c r="P123" s="9">
        <v>0</v>
      </c>
      <c r="R123" s="9">
        <v>40736387709</v>
      </c>
    </row>
    <row r="124" spans="1:18" ht="21.75" customHeight="1" x14ac:dyDescent="0.2">
      <c r="A124" s="59" t="s">
        <v>319</v>
      </c>
      <c r="B124" s="59"/>
      <c r="D124" s="9">
        <v>0</v>
      </c>
      <c r="F124" s="9">
        <v>27050853</v>
      </c>
      <c r="H124" s="9">
        <v>0</v>
      </c>
      <c r="J124" s="9">
        <v>27050853</v>
      </c>
      <c r="L124" s="9">
        <v>0</v>
      </c>
      <c r="N124" s="9">
        <v>27050853</v>
      </c>
      <c r="P124" s="9">
        <v>0</v>
      </c>
      <c r="R124" s="9">
        <v>27050853</v>
      </c>
    </row>
    <row r="125" spans="1:18" ht="21.75" customHeight="1" x14ac:dyDescent="0.2">
      <c r="A125" s="55" t="s">
        <v>134</v>
      </c>
      <c r="B125" s="55"/>
      <c r="D125" s="13">
        <v>0</v>
      </c>
      <c r="F125" s="13">
        <v>175199792512</v>
      </c>
      <c r="H125" s="13">
        <v>0</v>
      </c>
      <c r="J125" s="13">
        <v>175199792512</v>
      </c>
      <c r="L125" s="13">
        <v>0</v>
      </c>
      <c r="N125" s="13">
        <v>259719637370</v>
      </c>
      <c r="P125" s="13">
        <v>0</v>
      </c>
      <c r="R125" s="13">
        <v>259719637370</v>
      </c>
    </row>
    <row r="126" spans="1:18" ht="21.75" customHeight="1" x14ac:dyDescent="0.2">
      <c r="A126" s="58" t="s">
        <v>58</v>
      </c>
      <c r="B126" s="58"/>
      <c r="D126" s="16">
        <v>3883909455183</v>
      </c>
      <c r="F126" s="16">
        <v>-1080029466507</v>
      </c>
      <c r="H126" s="16">
        <v>1637740807385</v>
      </c>
      <c r="J126" s="16">
        <v>4441620796061</v>
      </c>
      <c r="L126" s="16">
        <v>46692390586914</v>
      </c>
      <c r="N126" s="16">
        <v>-5670214772718</v>
      </c>
      <c r="P126" s="16">
        <v>10458687731154</v>
      </c>
      <c r="R126" s="16">
        <v>51480863545350</v>
      </c>
    </row>
  </sheetData>
  <mergeCells count="125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37"/>
  <sheetViews>
    <sheetView rightToLeft="1" topLeftCell="A510" workbookViewId="0">
      <selection activeCell="F532" sqref="F53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7" ht="29.1" customHeight="1" x14ac:dyDescent="0.2">
      <c r="A1" s="53" t="s">
        <v>0</v>
      </c>
      <c r="B1" s="53"/>
      <c r="C1" s="53"/>
      <c r="D1" s="53"/>
      <c r="E1" s="53"/>
      <c r="F1" s="53"/>
      <c r="G1" s="53"/>
    </row>
    <row r="2" spans="1:7" ht="21.75" customHeight="1" x14ac:dyDescent="0.2">
      <c r="A2" s="53" t="s">
        <v>635</v>
      </c>
      <c r="B2" s="53"/>
      <c r="C2" s="53"/>
      <c r="D2" s="53"/>
      <c r="E2" s="53"/>
      <c r="F2" s="53"/>
      <c r="G2" s="53"/>
    </row>
    <row r="3" spans="1:7" ht="21.75" customHeight="1" x14ac:dyDescent="0.2">
      <c r="A3" s="53" t="s">
        <v>2</v>
      </c>
      <c r="B3" s="53"/>
      <c r="C3" s="53"/>
      <c r="D3" s="53"/>
      <c r="E3" s="53"/>
      <c r="F3" s="53"/>
      <c r="G3" s="53"/>
    </row>
    <row r="4" spans="1:7" ht="14.45" customHeight="1" x14ac:dyDescent="0.2"/>
    <row r="5" spans="1:7" ht="14.45" customHeight="1" x14ac:dyDescent="0.2">
      <c r="A5" s="1" t="s">
        <v>761</v>
      </c>
      <c r="B5" s="64" t="s">
        <v>762</v>
      </c>
      <c r="C5" s="64"/>
      <c r="D5" s="64"/>
      <c r="E5" s="64"/>
      <c r="F5" s="64"/>
      <c r="G5" s="64"/>
    </row>
    <row r="6" spans="1:7" ht="14.45" customHeight="1" x14ac:dyDescent="0.2">
      <c r="D6" s="60" t="s">
        <v>654</v>
      </c>
      <c r="E6" s="60"/>
      <c r="F6" s="60" t="s">
        <v>655</v>
      </c>
      <c r="G6" s="60"/>
    </row>
    <row r="7" spans="1:7" ht="36.4" customHeight="1" x14ac:dyDescent="0.2">
      <c r="A7" s="60" t="s">
        <v>763</v>
      </c>
      <c r="B7" s="60"/>
      <c r="D7" s="19" t="s">
        <v>764</v>
      </c>
      <c r="E7" s="3"/>
      <c r="F7" s="19" t="s">
        <v>764</v>
      </c>
      <c r="G7" s="3"/>
    </row>
    <row r="8" spans="1:7" ht="21.75" customHeight="1" x14ac:dyDescent="0.2">
      <c r="A8" s="61" t="s">
        <v>765</v>
      </c>
      <c r="B8" s="61"/>
      <c r="D8" s="6">
        <v>20219176395</v>
      </c>
      <c r="F8" s="6">
        <v>20219176395</v>
      </c>
    </row>
    <row r="9" spans="1:7" ht="21.75" customHeight="1" x14ac:dyDescent="0.2">
      <c r="A9" s="59" t="s">
        <v>355</v>
      </c>
      <c r="B9" s="59"/>
      <c r="D9" s="9">
        <v>1597535</v>
      </c>
      <c r="F9" s="9">
        <v>847040244</v>
      </c>
    </row>
    <row r="10" spans="1:7" ht="21.75" customHeight="1" x14ac:dyDescent="0.2">
      <c r="A10" s="59" t="s">
        <v>766</v>
      </c>
      <c r="B10" s="59"/>
      <c r="D10" s="9">
        <v>0</v>
      </c>
      <c r="F10" s="9">
        <v>327139819</v>
      </c>
    </row>
    <row r="11" spans="1:7" ht="21.75" customHeight="1" x14ac:dyDescent="0.2">
      <c r="A11" s="59" t="s">
        <v>357</v>
      </c>
      <c r="B11" s="59"/>
      <c r="D11" s="9">
        <v>714148</v>
      </c>
      <c r="F11" s="9">
        <v>725600</v>
      </c>
    </row>
    <row r="12" spans="1:7" ht="21.75" customHeight="1" x14ac:dyDescent="0.2">
      <c r="A12" s="59" t="s">
        <v>359</v>
      </c>
      <c r="B12" s="59"/>
      <c r="D12" s="9">
        <v>837362</v>
      </c>
      <c r="F12" s="9">
        <v>852027</v>
      </c>
    </row>
    <row r="13" spans="1:7" ht="21.75" customHeight="1" x14ac:dyDescent="0.2">
      <c r="A13" s="59" t="s">
        <v>360</v>
      </c>
      <c r="B13" s="59"/>
      <c r="D13" s="9">
        <v>1054142</v>
      </c>
      <c r="F13" s="9">
        <v>13080554</v>
      </c>
    </row>
    <row r="14" spans="1:7" ht="21.75" customHeight="1" x14ac:dyDescent="0.2">
      <c r="A14" s="59" t="s">
        <v>364</v>
      </c>
      <c r="B14" s="59"/>
      <c r="D14" s="9">
        <v>1385862</v>
      </c>
      <c r="F14" s="9">
        <v>21290847</v>
      </c>
    </row>
    <row r="15" spans="1:7" ht="21.75" customHeight="1" x14ac:dyDescent="0.2">
      <c r="A15" s="59" t="s">
        <v>365</v>
      </c>
      <c r="B15" s="59"/>
      <c r="D15" s="9">
        <v>0</v>
      </c>
      <c r="F15" s="9">
        <v>142</v>
      </c>
    </row>
    <row r="16" spans="1:7" ht="21.75" customHeight="1" x14ac:dyDescent="0.2">
      <c r="A16" s="59" t="s">
        <v>767</v>
      </c>
      <c r="B16" s="59"/>
      <c r="D16" s="9">
        <v>0</v>
      </c>
      <c r="F16" s="9">
        <v>-51200603305</v>
      </c>
    </row>
    <row r="17" spans="1:6" ht="21.75" customHeight="1" x14ac:dyDescent="0.2">
      <c r="A17" s="59" t="s">
        <v>366</v>
      </c>
      <c r="B17" s="59"/>
      <c r="D17" s="9">
        <v>454348</v>
      </c>
      <c r="F17" s="9">
        <v>5255467</v>
      </c>
    </row>
    <row r="18" spans="1:6" ht="21.75" customHeight="1" x14ac:dyDescent="0.2">
      <c r="A18" s="59" t="s">
        <v>367</v>
      </c>
      <c r="B18" s="59"/>
      <c r="D18" s="9">
        <v>1782487</v>
      </c>
      <c r="F18" s="9">
        <v>4603035</v>
      </c>
    </row>
    <row r="19" spans="1:6" ht="21.75" customHeight="1" x14ac:dyDescent="0.2">
      <c r="A19" s="59" t="s">
        <v>368</v>
      </c>
      <c r="B19" s="59"/>
      <c r="D19" s="9">
        <v>1020444</v>
      </c>
      <c r="F19" s="9">
        <v>862646182</v>
      </c>
    </row>
    <row r="20" spans="1:6" ht="21.75" customHeight="1" x14ac:dyDescent="0.2">
      <c r="A20" s="59" t="s">
        <v>768</v>
      </c>
      <c r="B20" s="59"/>
      <c r="D20" s="9">
        <v>0</v>
      </c>
      <c r="F20" s="9">
        <v>7158</v>
      </c>
    </row>
    <row r="21" spans="1:6" ht="21.75" customHeight="1" x14ac:dyDescent="0.2">
      <c r="A21" s="59" t="s">
        <v>769</v>
      </c>
      <c r="B21" s="59"/>
      <c r="D21" s="9">
        <v>0</v>
      </c>
      <c r="F21" s="9">
        <v>102223</v>
      </c>
    </row>
    <row r="22" spans="1:6" ht="21.75" customHeight="1" x14ac:dyDescent="0.2">
      <c r="A22" s="59" t="s">
        <v>373</v>
      </c>
      <c r="B22" s="59"/>
      <c r="D22" s="9">
        <v>0</v>
      </c>
      <c r="F22" s="9">
        <v>178820</v>
      </c>
    </row>
    <row r="23" spans="1:6" ht="21.75" customHeight="1" x14ac:dyDescent="0.2">
      <c r="A23" s="59" t="s">
        <v>376</v>
      </c>
      <c r="B23" s="59"/>
      <c r="D23" s="9">
        <v>4079</v>
      </c>
      <c r="F23" s="9">
        <v>144239</v>
      </c>
    </row>
    <row r="24" spans="1:6" ht="21.75" customHeight="1" x14ac:dyDescent="0.2">
      <c r="A24" s="59" t="s">
        <v>770</v>
      </c>
      <c r="B24" s="59"/>
      <c r="D24" s="9">
        <v>0</v>
      </c>
      <c r="F24" s="9">
        <v>43594</v>
      </c>
    </row>
    <row r="25" spans="1:6" ht="21.75" customHeight="1" x14ac:dyDescent="0.2">
      <c r="A25" s="59" t="s">
        <v>378</v>
      </c>
      <c r="B25" s="59"/>
      <c r="D25" s="9">
        <v>3961</v>
      </c>
      <c r="F25" s="9">
        <v>77263</v>
      </c>
    </row>
    <row r="26" spans="1:6" ht="21.75" customHeight="1" x14ac:dyDescent="0.2">
      <c r="A26" s="59" t="s">
        <v>771</v>
      </c>
      <c r="B26" s="59"/>
      <c r="D26" s="9">
        <v>0</v>
      </c>
      <c r="F26" s="9">
        <v>16438356150</v>
      </c>
    </row>
    <row r="27" spans="1:6" ht="21.75" customHeight="1" x14ac:dyDescent="0.2">
      <c r="A27" s="59" t="s">
        <v>379</v>
      </c>
      <c r="B27" s="59"/>
      <c r="D27" s="9">
        <v>0</v>
      </c>
      <c r="F27" s="9">
        <v>5809</v>
      </c>
    </row>
    <row r="28" spans="1:6" ht="21.75" customHeight="1" x14ac:dyDescent="0.2">
      <c r="A28" s="59" t="s">
        <v>772</v>
      </c>
      <c r="B28" s="59"/>
      <c r="D28" s="9">
        <v>0</v>
      </c>
      <c r="F28" s="9">
        <v>9541095865</v>
      </c>
    </row>
    <row r="29" spans="1:6" ht="21.75" customHeight="1" x14ac:dyDescent="0.2">
      <c r="A29" s="59" t="s">
        <v>773</v>
      </c>
      <c r="B29" s="59"/>
      <c r="D29" s="9">
        <v>1643835776</v>
      </c>
      <c r="F29" s="9">
        <v>6575342624</v>
      </c>
    </row>
    <row r="30" spans="1:6" ht="21.75" customHeight="1" x14ac:dyDescent="0.2">
      <c r="A30" s="59" t="s">
        <v>774</v>
      </c>
      <c r="B30" s="59"/>
      <c r="D30" s="9">
        <v>0</v>
      </c>
      <c r="F30" s="9">
        <v>14465753412</v>
      </c>
    </row>
    <row r="31" spans="1:6" ht="21.75" customHeight="1" x14ac:dyDescent="0.2">
      <c r="A31" s="59" t="s">
        <v>775</v>
      </c>
      <c r="B31" s="59"/>
      <c r="D31" s="9">
        <v>0</v>
      </c>
      <c r="F31" s="9">
        <v>38794520514</v>
      </c>
    </row>
    <row r="32" spans="1:6" ht="21.75" customHeight="1" x14ac:dyDescent="0.2">
      <c r="A32" s="59" t="s">
        <v>776</v>
      </c>
      <c r="B32" s="59"/>
      <c r="D32" s="9">
        <v>0</v>
      </c>
      <c r="F32" s="9">
        <v>80424882033</v>
      </c>
    </row>
    <row r="33" spans="1:6" ht="21.75" customHeight="1" x14ac:dyDescent="0.2">
      <c r="A33" s="59" t="s">
        <v>777</v>
      </c>
      <c r="B33" s="59"/>
      <c r="D33" s="9">
        <v>0</v>
      </c>
      <c r="F33" s="9">
        <v>2013698628</v>
      </c>
    </row>
    <row r="34" spans="1:6" ht="21.75" customHeight="1" x14ac:dyDescent="0.2">
      <c r="A34" s="59" t="s">
        <v>778</v>
      </c>
      <c r="B34" s="59"/>
      <c r="D34" s="9">
        <v>0</v>
      </c>
      <c r="F34" s="9">
        <v>6838356148</v>
      </c>
    </row>
    <row r="35" spans="1:6" ht="21.75" customHeight="1" x14ac:dyDescent="0.2">
      <c r="A35" s="59" t="s">
        <v>779</v>
      </c>
      <c r="B35" s="59"/>
      <c r="D35" s="9">
        <v>0</v>
      </c>
      <c r="F35" s="9">
        <v>38274</v>
      </c>
    </row>
    <row r="36" spans="1:6" ht="21.75" customHeight="1" x14ac:dyDescent="0.2">
      <c r="A36" s="59" t="s">
        <v>780</v>
      </c>
      <c r="B36" s="59"/>
      <c r="D36" s="9">
        <v>0</v>
      </c>
      <c r="F36" s="9">
        <v>289726026</v>
      </c>
    </row>
    <row r="37" spans="1:6" ht="21.75" customHeight="1" x14ac:dyDescent="0.2">
      <c r="A37" s="59" t="s">
        <v>781</v>
      </c>
      <c r="B37" s="59"/>
      <c r="D37" s="9">
        <v>0</v>
      </c>
      <c r="F37" s="9">
        <v>16175068428</v>
      </c>
    </row>
    <row r="38" spans="1:6" ht="21.75" customHeight="1" x14ac:dyDescent="0.2">
      <c r="A38" s="59" t="s">
        <v>782</v>
      </c>
      <c r="B38" s="59"/>
      <c r="D38" s="9">
        <v>0</v>
      </c>
      <c r="F38" s="9">
        <v>10602739680</v>
      </c>
    </row>
    <row r="39" spans="1:6" ht="21.75" customHeight="1" x14ac:dyDescent="0.2">
      <c r="A39" s="59" t="s">
        <v>783</v>
      </c>
      <c r="B39" s="59"/>
      <c r="D39" s="9">
        <v>0</v>
      </c>
      <c r="F39" s="9">
        <v>295890408</v>
      </c>
    </row>
    <row r="40" spans="1:6" ht="21.75" customHeight="1" x14ac:dyDescent="0.2">
      <c r="A40" s="59" t="s">
        <v>784</v>
      </c>
      <c r="B40" s="59"/>
      <c r="D40" s="9">
        <v>0</v>
      </c>
      <c r="F40" s="9">
        <v>27095890370</v>
      </c>
    </row>
    <row r="41" spans="1:6" ht="21.75" customHeight="1" x14ac:dyDescent="0.2">
      <c r="A41" s="59" t="s">
        <v>785</v>
      </c>
      <c r="B41" s="59"/>
      <c r="D41" s="9">
        <v>0</v>
      </c>
      <c r="F41" s="9">
        <v>9130136957</v>
      </c>
    </row>
    <row r="42" spans="1:6" ht="21.75" customHeight="1" x14ac:dyDescent="0.2">
      <c r="A42" s="59" t="s">
        <v>786</v>
      </c>
      <c r="B42" s="59"/>
      <c r="D42" s="9">
        <v>0</v>
      </c>
      <c r="F42" s="9">
        <v>39995890377</v>
      </c>
    </row>
    <row r="43" spans="1:6" ht="21.75" customHeight="1" x14ac:dyDescent="0.2">
      <c r="A43" s="59" t="s">
        <v>787</v>
      </c>
      <c r="B43" s="59"/>
      <c r="D43" s="9">
        <v>0</v>
      </c>
      <c r="F43" s="9">
        <v>30260268257</v>
      </c>
    </row>
    <row r="44" spans="1:6" ht="21.75" customHeight="1" x14ac:dyDescent="0.2">
      <c r="A44" s="59" t="s">
        <v>788</v>
      </c>
      <c r="B44" s="59"/>
      <c r="D44" s="9">
        <v>0</v>
      </c>
      <c r="F44" s="9">
        <v>18493150680</v>
      </c>
    </row>
    <row r="45" spans="1:6" ht="21.75" customHeight="1" x14ac:dyDescent="0.2">
      <c r="A45" s="59" t="s">
        <v>789</v>
      </c>
      <c r="B45" s="59"/>
      <c r="D45" s="9">
        <v>0</v>
      </c>
      <c r="F45" s="9">
        <v>369863013</v>
      </c>
    </row>
    <row r="46" spans="1:6" ht="21.75" customHeight="1" x14ac:dyDescent="0.2">
      <c r="A46" s="59" t="s">
        <v>790</v>
      </c>
      <c r="B46" s="59"/>
      <c r="D46" s="9">
        <v>0</v>
      </c>
      <c r="F46" s="9">
        <v>96938355110</v>
      </c>
    </row>
    <row r="47" spans="1:6" ht="21.75" customHeight="1" x14ac:dyDescent="0.2">
      <c r="A47" s="59" t="s">
        <v>791</v>
      </c>
      <c r="B47" s="59"/>
      <c r="D47" s="9">
        <v>0</v>
      </c>
      <c r="F47" s="9">
        <v>2120949</v>
      </c>
    </row>
    <row r="48" spans="1:6" ht="21.75" customHeight="1" x14ac:dyDescent="0.2">
      <c r="A48" s="59" t="s">
        <v>792</v>
      </c>
      <c r="B48" s="59"/>
      <c r="D48" s="9">
        <v>0</v>
      </c>
      <c r="F48" s="9">
        <v>66878602449</v>
      </c>
    </row>
    <row r="49" spans="1:6" ht="21.75" customHeight="1" x14ac:dyDescent="0.2">
      <c r="A49" s="59" t="s">
        <v>793</v>
      </c>
      <c r="B49" s="59"/>
      <c r="D49" s="9">
        <v>0</v>
      </c>
      <c r="F49" s="9">
        <v>4205479314</v>
      </c>
    </row>
    <row r="50" spans="1:6" ht="21.75" customHeight="1" x14ac:dyDescent="0.2">
      <c r="A50" s="59" t="s">
        <v>794</v>
      </c>
      <c r="B50" s="59"/>
      <c r="D50" s="9">
        <v>0</v>
      </c>
      <c r="F50" s="9">
        <v>19726027396</v>
      </c>
    </row>
    <row r="51" spans="1:6" ht="21.75" customHeight="1" x14ac:dyDescent="0.2">
      <c r="A51" s="59" t="s">
        <v>795</v>
      </c>
      <c r="B51" s="59"/>
      <c r="D51" s="9">
        <v>0</v>
      </c>
      <c r="F51" s="9">
        <v>9554794518</v>
      </c>
    </row>
    <row r="52" spans="1:6" ht="21.75" customHeight="1" x14ac:dyDescent="0.2">
      <c r="A52" s="59" t="s">
        <v>796</v>
      </c>
      <c r="B52" s="59"/>
      <c r="D52" s="9">
        <v>0</v>
      </c>
      <c r="F52" s="9">
        <v>39698630108</v>
      </c>
    </row>
    <row r="53" spans="1:6" ht="21.75" customHeight="1" x14ac:dyDescent="0.2">
      <c r="A53" s="59" t="s">
        <v>797</v>
      </c>
      <c r="B53" s="59"/>
      <c r="D53" s="9">
        <v>0</v>
      </c>
      <c r="F53" s="9">
        <v>28047945198</v>
      </c>
    </row>
    <row r="54" spans="1:6" ht="21.75" customHeight="1" x14ac:dyDescent="0.2">
      <c r="A54" s="59" t="s">
        <v>798</v>
      </c>
      <c r="B54" s="59"/>
      <c r="D54" s="9">
        <v>0</v>
      </c>
      <c r="F54" s="9">
        <v>9246575340</v>
      </c>
    </row>
    <row r="55" spans="1:6" ht="21.75" customHeight="1" x14ac:dyDescent="0.2">
      <c r="A55" s="59" t="s">
        <v>799</v>
      </c>
      <c r="B55" s="59"/>
      <c r="D55" s="9">
        <v>0</v>
      </c>
      <c r="F55" s="9">
        <v>7397260260</v>
      </c>
    </row>
    <row r="56" spans="1:6" ht="21.75" customHeight="1" x14ac:dyDescent="0.2">
      <c r="A56" s="59" t="s">
        <v>383</v>
      </c>
      <c r="B56" s="59"/>
      <c r="D56" s="9">
        <v>11434426229</v>
      </c>
      <c r="F56" s="9">
        <v>185298330682</v>
      </c>
    </row>
    <row r="57" spans="1:6" ht="21.75" customHeight="1" x14ac:dyDescent="0.2">
      <c r="A57" s="59" t="s">
        <v>800</v>
      </c>
      <c r="B57" s="59"/>
      <c r="D57" s="9">
        <v>0</v>
      </c>
      <c r="F57" s="9">
        <v>27739726020</v>
      </c>
    </row>
    <row r="58" spans="1:6" ht="21.75" customHeight="1" x14ac:dyDescent="0.2">
      <c r="A58" s="59" t="s">
        <v>385</v>
      </c>
      <c r="B58" s="59"/>
      <c r="D58" s="9">
        <v>11434426229</v>
      </c>
      <c r="F58" s="9">
        <v>129524364509</v>
      </c>
    </row>
    <row r="59" spans="1:6" ht="21.75" customHeight="1" x14ac:dyDescent="0.2">
      <c r="A59" s="59" t="s">
        <v>801</v>
      </c>
      <c r="B59" s="59"/>
      <c r="D59" s="9">
        <v>0</v>
      </c>
      <c r="F59" s="9">
        <v>49726027312</v>
      </c>
    </row>
    <row r="60" spans="1:6" ht="21.75" customHeight="1" x14ac:dyDescent="0.2">
      <c r="A60" s="59" t="s">
        <v>386</v>
      </c>
      <c r="B60" s="59"/>
      <c r="D60" s="9">
        <v>4573770473</v>
      </c>
      <c r="F60" s="9">
        <v>50659061141</v>
      </c>
    </row>
    <row r="61" spans="1:6" ht="21.75" customHeight="1" x14ac:dyDescent="0.2">
      <c r="A61" s="59" t="s">
        <v>802</v>
      </c>
      <c r="B61" s="59"/>
      <c r="D61" s="9">
        <v>0</v>
      </c>
      <c r="F61" s="9">
        <v>52123287648</v>
      </c>
    </row>
    <row r="62" spans="1:6" ht="21.75" customHeight="1" x14ac:dyDescent="0.2">
      <c r="A62" s="59" t="s">
        <v>803</v>
      </c>
      <c r="B62" s="59"/>
      <c r="D62" s="9">
        <v>0</v>
      </c>
      <c r="F62" s="9">
        <v>28356164376</v>
      </c>
    </row>
    <row r="63" spans="1:6" ht="21.75" customHeight="1" x14ac:dyDescent="0.2">
      <c r="A63" s="59" t="s">
        <v>804</v>
      </c>
      <c r="B63" s="59"/>
      <c r="D63" s="9">
        <v>0</v>
      </c>
      <c r="F63" s="9">
        <v>20958904094</v>
      </c>
    </row>
    <row r="64" spans="1:6" ht="21.75" customHeight="1" x14ac:dyDescent="0.2">
      <c r="A64" s="59" t="s">
        <v>388</v>
      </c>
      <c r="B64" s="59"/>
      <c r="D64" s="9">
        <v>5717213099</v>
      </c>
      <c r="F64" s="9">
        <v>80447114078</v>
      </c>
    </row>
    <row r="65" spans="1:6" ht="21.75" customHeight="1" x14ac:dyDescent="0.2">
      <c r="A65" s="59" t="s">
        <v>805</v>
      </c>
      <c r="B65" s="59"/>
      <c r="D65" s="9">
        <v>0</v>
      </c>
      <c r="F65" s="9">
        <v>133086187856</v>
      </c>
    </row>
    <row r="66" spans="1:6" ht="21.75" customHeight="1" x14ac:dyDescent="0.2">
      <c r="A66" s="59" t="s">
        <v>390</v>
      </c>
      <c r="B66" s="59"/>
      <c r="D66" s="9">
        <v>11434426229</v>
      </c>
      <c r="F66" s="9">
        <v>182914775093</v>
      </c>
    </row>
    <row r="67" spans="1:6" ht="21.75" customHeight="1" x14ac:dyDescent="0.2">
      <c r="A67" s="59" t="s">
        <v>806</v>
      </c>
      <c r="B67" s="59"/>
      <c r="D67" s="9">
        <v>0</v>
      </c>
      <c r="F67" s="9">
        <v>88753424619</v>
      </c>
    </row>
    <row r="68" spans="1:6" ht="21.75" customHeight="1" x14ac:dyDescent="0.2">
      <c r="A68" s="59" t="s">
        <v>807</v>
      </c>
      <c r="B68" s="59"/>
      <c r="D68" s="9">
        <v>0</v>
      </c>
      <c r="F68" s="9">
        <v>66772739258</v>
      </c>
    </row>
    <row r="69" spans="1:6" ht="21.75" customHeight="1" x14ac:dyDescent="0.2">
      <c r="A69" s="59" t="s">
        <v>808</v>
      </c>
      <c r="B69" s="59"/>
      <c r="D69" s="9">
        <v>0</v>
      </c>
      <c r="F69" s="9">
        <v>29383560003</v>
      </c>
    </row>
    <row r="70" spans="1:6" ht="21.75" customHeight="1" x14ac:dyDescent="0.2">
      <c r="A70" s="59" t="s">
        <v>809</v>
      </c>
      <c r="B70" s="59"/>
      <c r="D70" s="9">
        <v>0</v>
      </c>
      <c r="F70" s="9">
        <v>42024656254</v>
      </c>
    </row>
    <row r="71" spans="1:6" ht="21.75" customHeight="1" x14ac:dyDescent="0.2">
      <c r="A71" s="59" t="s">
        <v>391</v>
      </c>
      <c r="B71" s="59"/>
      <c r="D71" s="9">
        <v>9959016393</v>
      </c>
      <c r="F71" s="9">
        <v>145206489617</v>
      </c>
    </row>
    <row r="72" spans="1:6" ht="21.75" customHeight="1" x14ac:dyDescent="0.2">
      <c r="A72" s="59" t="s">
        <v>810</v>
      </c>
      <c r="B72" s="59"/>
      <c r="D72" s="9">
        <v>0</v>
      </c>
      <c r="F72" s="9">
        <v>70890410940</v>
      </c>
    </row>
    <row r="73" spans="1:6" ht="21.75" customHeight="1" x14ac:dyDescent="0.2">
      <c r="A73" s="59" t="s">
        <v>811</v>
      </c>
      <c r="B73" s="59"/>
      <c r="D73" s="9">
        <v>0</v>
      </c>
      <c r="F73" s="9">
        <v>34816465585</v>
      </c>
    </row>
    <row r="74" spans="1:6" ht="21.75" customHeight="1" x14ac:dyDescent="0.2">
      <c r="A74" s="59" t="s">
        <v>812</v>
      </c>
      <c r="B74" s="59"/>
      <c r="D74" s="9">
        <v>0</v>
      </c>
      <c r="F74" s="9">
        <v>67724447997</v>
      </c>
    </row>
    <row r="75" spans="1:6" ht="21.75" customHeight="1" x14ac:dyDescent="0.2">
      <c r="A75" s="59" t="s">
        <v>813</v>
      </c>
      <c r="B75" s="59"/>
      <c r="D75" s="9">
        <v>0</v>
      </c>
      <c r="F75" s="9">
        <v>49931504785</v>
      </c>
    </row>
    <row r="76" spans="1:6" ht="21.75" customHeight="1" x14ac:dyDescent="0.2">
      <c r="A76" s="59" t="s">
        <v>814</v>
      </c>
      <c r="B76" s="59"/>
      <c r="D76" s="9">
        <v>0</v>
      </c>
      <c r="F76" s="9">
        <v>28356164376</v>
      </c>
    </row>
    <row r="77" spans="1:6" ht="21.75" customHeight="1" x14ac:dyDescent="0.2">
      <c r="A77" s="59" t="s">
        <v>815</v>
      </c>
      <c r="B77" s="59"/>
      <c r="D77" s="9">
        <v>0</v>
      </c>
      <c r="F77" s="9">
        <v>26815068486</v>
      </c>
    </row>
    <row r="78" spans="1:6" ht="21.75" customHeight="1" x14ac:dyDescent="0.2">
      <c r="A78" s="59" t="s">
        <v>816</v>
      </c>
      <c r="B78" s="59"/>
      <c r="D78" s="9">
        <v>0</v>
      </c>
      <c r="F78" s="9">
        <v>15410958900</v>
      </c>
    </row>
    <row r="79" spans="1:6" ht="21.75" customHeight="1" x14ac:dyDescent="0.2">
      <c r="A79" s="59" t="s">
        <v>817</v>
      </c>
      <c r="B79" s="59"/>
      <c r="D79" s="9">
        <v>0</v>
      </c>
      <c r="F79" s="9">
        <v>81600134618</v>
      </c>
    </row>
    <row r="80" spans="1:6" ht="21.75" customHeight="1" x14ac:dyDescent="0.2">
      <c r="A80" s="59" t="s">
        <v>818</v>
      </c>
      <c r="B80" s="59"/>
      <c r="D80" s="9">
        <v>0</v>
      </c>
      <c r="F80" s="9">
        <v>7089041095</v>
      </c>
    </row>
    <row r="81" spans="1:6" ht="21.75" customHeight="1" x14ac:dyDescent="0.2">
      <c r="A81" s="59" t="s">
        <v>819</v>
      </c>
      <c r="B81" s="59"/>
      <c r="D81" s="9">
        <v>0</v>
      </c>
      <c r="F81" s="9">
        <v>28561642799</v>
      </c>
    </row>
    <row r="82" spans="1:6" ht="21.75" customHeight="1" x14ac:dyDescent="0.2">
      <c r="A82" s="59" t="s">
        <v>820</v>
      </c>
      <c r="B82" s="59"/>
      <c r="D82" s="9">
        <v>0</v>
      </c>
      <c r="F82" s="9">
        <v>2054794518</v>
      </c>
    </row>
    <row r="83" spans="1:6" ht="21.75" customHeight="1" x14ac:dyDescent="0.2">
      <c r="A83" s="59" t="s">
        <v>821</v>
      </c>
      <c r="B83" s="59"/>
      <c r="D83" s="9">
        <v>0</v>
      </c>
      <c r="F83" s="9">
        <v>17852054787</v>
      </c>
    </row>
    <row r="84" spans="1:6" ht="21.75" customHeight="1" x14ac:dyDescent="0.2">
      <c r="A84" s="59" t="s">
        <v>822</v>
      </c>
      <c r="B84" s="59"/>
      <c r="D84" s="9">
        <v>0</v>
      </c>
      <c r="F84" s="9">
        <v>2465753424</v>
      </c>
    </row>
    <row r="85" spans="1:6" ht="21.75" customHeight="1" x14ac:dyDescent="0.2">
      <c r="A85" s="59" t="s">
        <v>823</v>
      </c>
      <c r="B85" s="59"/>
      <c r="D85" s="9">
        <v>0</v>
      </c>
      <c r="F85" s="9">
        <v>4125205476</v>
      </c>
    </row>
    <row r="86" spans="1:6" ht="21.75" customHeight="1" x14ac:dyDescent="0.2">
      <c r="A86" s="59" t="s">
        <v>824</v>
      </c>
      <c r="B86" s="59"/>
      <c r="D86" s="9">
        <v>0</v>
      </c>
      <c r="F86" s="9">
        <v>986301369</v>
      </c>
    </row>
    <row r="87" spans="1:6" ht="21.75" customHeight="1" x14ac:dyDescent="0.2">
      <c r="A87" s="59" t="s">
        <v>825</v>
      </c>
      <c r="B87" s="59"/>
      <c r="D87" s="9">
        <v>0</v>
      </c>
      <c r="F87" s="9">
        <v>21452054754</v>
      </c>
    </row>
    <row r="88" spans="1:6" ht="21.75" customHeight="1" x14ac:dyDescent="0.2">
      <c r="A88" s="59" t="s">
        <v>826</v>
      </c>
      <c r="B88" s="59"/>
      <c r="D88" s="9">
        <v>0</v>
      </c>
      <c r="F88" s="9">
        <v>25643835616</v>
      </c>
    </row>
    <row r="89" spans="1:6" ht="21.75" customHeight="1" x14ac:dyDescent="0.2">
      <c r="A89" s="59" t="s">
        <v>827</v>
      </c>
      <c r="B89" s="59"/>
      <c r="D89" s="9">
        <v>0</v>
      </c>
      <c r="F89" s="9">
        <v>37726027368</v>
      </c>
    </row>
    <row r="90" spans="1:6" ht="21.75" customHeight="1" x14ac:dyDescent="0.2">
      <c r="A90" s="59" t="s">
        <v>828</v>
      </c>
      <c r="B90" s="59"/>
      <c r="D90" s="9">
        <v>0</v>
      </c>
      <c r="F90" s="9">
        <v>8704109588</v>
      </c>
    </row>
    <row r="91" spans="1:6" ht="21.75" customHeight="1" x14ac:dyDescent="0.2">
      <c r="A91" s="59" t="s">
        <v>829</v>
      </c>
      <c r="B91" s="59"/>
      <c r="D91" s="9">
        <v>0</v>
      </c>
      <c r="F91" s="9">
        <v>12267123276</v>
      </c>
    </row>
    <row r="92" spans="1:6" ht="21.75" customHeight="1" x14ac:dyDescent="0.2">
      <c r="A92" s="59" t="s">
        <v>392</v>
      </c>
      <c r="B92" s="59"/>
      <c r="D92" s="9">
        <v>2363114748</v>
      </c>
      <c r="F92" s="9">
        <v>125258414490</v>
      </c>
    </row>
    <row r="93" spans="1:6" ht="21.75" customHeight="1" x14ac:dyDescent="0.2">
      <c r="A93" s="59" t="s">
        <v>830</v>
      </c>
      <c r="B93" s="59"/>
      <c r="D93" s="9">
        <v>0</v>
      </c>
      <c r="F93" s="9">
        <v>14794520547</v>
      </c>
    </row>
    <row r="94" spans="1:6" ht="21.75" customHeight="1" x14ac:dyDescent="0.2">
      <c r="A94" s="59" t="s">
        <v>831</v>
      </c>
      <c r="B94" s="59"/>
      <c r="D94" s="9">
        <v>0</v>
      </c>
      <c r="F94" s="9">
        <v>170983561584</v>
      </c>
    </row>
    <row r="95" spans="1:6" ht="21.75" customHeight="1" x14ac:dyDescent="0.2">
      <c r="A95" s="59" t="s">
        <v>832</v>
      </c>
      <c r="B95" s="59"/>
      <c r="D95" s="9">
        <v>0</v>
      </c>
      <c r="F95" s="9">
        <v>39383561299</v>
      </c>
    </row>
    <row r="96" spans="1:6" ht="21.75" customHeight="1" x14ac:dyDescent="0.2">
      <c r="A96" s="59" t="s">
        <v>833</v>
      </c>
      <c r="B96" s="59"/>
      <c r="D96" s="9">
        <v>0</v>
      </c>
      <c r="F96" s="9">
        <v>9863013698</v>
      </c>
    </row>
    <row r="97" spans="1:6" ht="21.75" customHeight="1" x14ac:dyDescent="0.2">
      <c r="A97" s="59" t="s">
        <v>834</v>
      </c>
      <c r="B97" s="59"/>
      <c r="D97" s="9">
        <v>0</v>
      </c>
      <c r="F97" s="9">
        <v>12421232861</v>
      </c>
    </row>
    <row r="98" spans="1:6" ht="21.75" customHeight="1" x14ac:dyDescent="0.2">
      <c r="A98" s="59" t="s">
        <v>835</v>
      </c>
      <c r="B98" s="59"/>
      <c r="D98" s="9">
        <v>0</v>
      </c>
      <c r="F98" s="9">
        <v>25348630131</v>
      </c>
    </row>
    <row r="99" spans="1:6" ht="21.75" customHeight="1" x14ac:dyDescent="0.2">
      <c r="A99" s="59" t="s">
        <v>836</v>
      </c>
      <c r="B99" s="59"/>
      <c r="D99" s="9">
        <v>0</v>
      </c>
      <c r="F99" s="9">
        <v>112034242316</v>
      </c>
    </row>
    <row r="100" spans="1:6" ht="21.75" customHeight="1" x14ac:dyDescent="0.2">
      <c r="A100" s="59" t="s">
        <v>837</v>
      </c>
      <c r="B100" s="59"/>
      <c r="D100" s="9">
        <v>0</v>
      </c>
      <c r="F100" s="9">
        <v>16643835613</v>
      </c>
    </row>
    <row r="101" spans="1:6" ht="21.75" customHeight="1" x14ac:dyDescent="0.2">
      <c r="A101" s="59" t="s">
        <v>838</v>
      </c>
      <c r="B101" s="59"/>
      <c r="D101" s="9">
        <v>0</v>
      </c>
      <c r="F101" s="9">
        <v>56732876247</v>
      </c>
    </row>
    <row r="102" spans="1:6" ht="21.75" customHeight="1" x14ac:dyDescent="0.2">
      <c r="A102" s="59" t="s">
        <v>839</v>
      </c>
      <c r="B102" s="59"/>
      <c r="D102" s="9">
        <v>0</v>
      </c>
      <c r="F102" s="9">
        <v>34821916627</v>
      </c>
    </row>
    <row r="103" spans="1:6" ht="21.75" customHeight="1" x14ac:dyDescent="0.2">
      <c r="A103" s="59" t="s">
        <v>840</v>
      </c>
      <c r="B103" s="59"/>
      <c r="D103" s="9">
        <v>0</v>
      </c>
      <c r="F103" s="9">
        <v>24349314826</v>
      </c>
    </row>
    <row r="104" spans="1:6" ht="21.75" customHeight="1" x14ac:dyDescent="0.2">
      <c r="A104" s="59" t="s">
        <v>394</v>
      </c>
      <c r="B104" s="59"/>
      <c r="D104" s="9">
        <v>11434426229</v>
      </c>
      <c r="F104" s="9">
        <v>124010666842</v>
      </c>
    </row>
    <row r="105" spans="1:6" ht="21.75" customHeight="1" x14ac:dyDescent="0.2">
      <c r="A105" s="59" t="s">
        <v>841</v>
      </c>
      <c r="B105" s="59"/>
      <c r="D105" s="9">
        <v>0</v>
      </c>
      <c r="F105" s="9">
        <v>75694481960</v>
      </c>
    </row>
    <row r="106" spans="1:6" ht="21.75" customHeight="1" x14ac:dyDescent="0.2">
      <c r="A106" s="59" t="s">
        <v>842</v>
      </c>
      <c r="B106" s="59"/>
      <c r="D106" s="9">
        <v>0</v>
      </c>
      <c r="F106" s="9">
        <v>18150680533</v>
      </c>
    </row>
    <row r="107" spans="1:6" ht="21.75" customHeight="1" x14ac:dyDescent="0.2">
      <c r="A107" s="59" t="s">
        <v>843</v>
      </c>
      <c r="B107" s="59"/>
      <c r="D107" s="9">
        <v>0</v>
      </c>
      <c r="F107" s="9">
        <v>13287666844</v>
      </c>
    </row>
    <row r="108" spans="1:6" ht="21.75" customHeight="1" x14ac:dyDescent="0.2">
      <c r="A108" s="59" t="s">
        <v>844</v>
      </c>
      <c r="B108" s="59"/>
      <c r="D108" s="9">
        <v>0</v>
      </c>
      <c r="F108" s="9">
        <v>67914849288</v>
      </c>
    </row>
    <row r="109" spans="1:6" ht="21.75" customHeight="1" x14ac:dyDescent="0.2">
      <c r="A109" s="59" t="s">
        <v>845</v>
      </c>
      <c r="B109" s="59"/>
      <c r="D109" s="9">
        <v>0</v>
      </c>
      <c r="F109" s="9">
        <v>15102739340</v>
      </c>
    </row>
    <row r="110" spans="1:6" ht="21.75" customHeight="1" x14ac:dyDescent="0.2">
      <c r="A110" s="59" t="s">
        <v>846</v>
      </c>
      <c r="B110" s="59"/>
      <c r="D110" s="9">
        <v>0</v>
      </c>
      <c r="F110" s="9">
        <v>74794520525</v>
      </c>
    </row>
    <row r="111" spans="1:6" ht="21.75" customHeight="1" x14ac:dyDescent="0.2">
      <c r="A111" s="59" t="s">
        <v>847</v>
      </c>
      <c r="B111" s="59"/>
      <c r="D111" s="9">
        <v>0</v>
      </c>
      <c r="F111" s="9">
        <v>17335615975</v>
      </c>
    </row>
    <row r="112" spans="1:6" ht="21.75" customHeight="1" x14ac:dyDescent="0.2">
      <c r="A112" s="59" t="s">
        <v>848</v>
      </c>
      <c r="B112" s="59"/>
      <c r="D112" s="9">
        <v>0</v>
      </c>
      <c r="F112" s="9">
        <v>16475342188</v>
      </c>
    </row>
    <row r="113" spans="1:6" ht="21.75" customHeight="1" x14ac:dyDescent="0.2">
      <c r="A113" s="59" t="s">
        <v>849</v>
      </c>
      <c r="B113" s="59"/>
      <c r="D113" s="9">
        <v>0</v>
      </c>
      <c r="F113" s="9">
        <v>9328765807</v>
      </c>
    </row>
    <row r="114" spans="1:6" ht="21.75" customHeight="1" x14ac:dyDescent="0.2">
      <c r="A114" s="59" t="s">
        <v>850</v>
      </c>
      <c r="B114" s="59"/>
      <c r="D114" s="9">
        <v>0</v>
      </c>
      <c r="F114" s="9">
        <v>9246573738</v>
      </c>
    </row>
    <row r="115" spans="1:6" ht="21.75" customHeight="1" x14ac:dyDescent="0.2">
      <c r="A115" s="59" t="s">
        <v>851</v>
      </c>
      <c r="B115" s="59"/>
      <c r="D115" s="9">
        <v>0</v>
      </c>
      <c r="F115" s="9">
        <v>15068489644</v>
      </c>
    </row>
    <row r="116" spans="1:6" ht="21.75" customHeight="1" x14ac:dyDescent="0.2">
      <c r="A116" s="59" t="s">
        <v>852</v>
      </c>
      <c r="B116" s="59"/>
      <c r="D116" s="9">
        <v>0</v>
      </c>
      <c r="F116" s="9">
        <v>13623283120</v>
      </c>
    </row>
    <row r="117" spans="1:6" ht="21.75" customHeight="1" x14ac:dyDescent="0.2">
      <c r="A117" s="59" t="s">
        <v>853</v>
      </c>
      <c r="B117" s="59"/>
      <c r="D117" s="9">
        <v>0</v>
      </c>
      <c r="F117" s="9">
        <v>25428081985</v>
      </c>
    </row>
    <row r="118" spans="1:6" ht="21.75" customHeight="1" x14ac:dyDescent="0.2">
      <c r="A118" s="59" t="s">
        <v>854</v>
      </c>
      <c r="B118" s="59"/>
      <c r="D118" s="9">
        <v>0</v>
      </c>
      <c r="F118" s="9">
        <v>87061641132</v>
      </c>
    </row>
    <row r="119" spans="1:6" ht="21.75" customHeight="1" x14ac:dyDescent="0.2">
      <c r="A119" s="59" t="s">
        <v>855</v>
      </c>
      <c r="B119" s="59"/>
      <c r="D119" s="9">
        <v>0</v>
      </c>
      <c r="F119" s="9">
        <v>7890383714</v>
      </c>
    </row>
    <row r="120" spans="1:6" ht="21.75" customHeight="1" x14ac:dyDescent="0.2">
      <c r="A120" s="59" t="s">
        <v>856</v>
      </c>
      <c r="B120" s="59"/>
      <c r="D120" s="9">
        <v>0</v>
      </c>
      <c r="F120" s="9">
        <v>12636982874</v>
      </c>
    </row>
    <row r="121" spans="1:6" ht="21.75" customHeight="1" x14ac:dyDescent="0.2">
      <c r="A121" s="59" t="s">
        <v>395</v>
      </c>
      <c r="B121" s="59"/>
      <c r="D121" s="9">
        <v>4573770473</v>
      </c>
      <c r="F121" s="9">
        <v>73583719535</v>
      </c>
    </row>
    <row r="122" spans="1:6" ht="21.75" customHeight="1" x14ac:dyDescent="0.2">
      <c r="A122" s="59" t="s">
        <v>857</v>
      </c>
      <c r="B122" s="59"/>
      <c r="D122" s="9">
        <v>0</v>
      </c>
      <c r="F122" s="9">
        <v>34089040981</v>
      </c>
    </row>
    <row r="123" spans="1:6" ht="21.75" customHeight="1" x14ac:dyDescent="0.2">
      <c r="A123" s="59" t="s">
        <v>858</v>
      </c>
      <c r="B123" s="59"/>
      <c r="D123" s="9">
        <v>0</v>
      </c>
      <c r="F123" s="9">
        <v>11835616371</v>
      </c>
    </row>
    <row r="124" spans="1:6" ht="21.75" customHeight="1" x14ac:dyDescent="0.2">
      <c r="A124" s="59" t="s">
        <v>859</v>
      </c>
      <c r="B124" s="59"/>
      <c r="D124" s="9">
        <v>0</v>
      </c>
      <c r="F124" s="9">
        <v>11095890340</v>
      </c>
    </row>
    <row r="125" spans="1:6" ht="21.75" customHeight="1" x14ac:dyDescent="0.2">
      <c r="A125" s="59" t="s">
        <v>860</v>
      </c>
      <c r="B125" s="59"/>
      <c r="D125" s="9">
        <v>0</v>
      </c>
      <c r="F125" s="9">
        <v>24931506845</v>
      </c>
    </row>
    <row r="126" spans="1:6" ht="21.75" customHeight="1" x14ac:dyDescent="0.2">
      <c r="A126" s="59" t="s">
        <v>861</v>
      </c>
      <c r="B126" s="59"/>
      <c r="D126" s="9">
        <v>0</v>
      </c>
      <c r="F126" s="9">
        <v>24931506845</v>
      </c>
    </row>
    <row r="127" spans="1:6" ht="21.75" customHeight="1" x14ac:dyDescent="0.2">
      <c r="A127" s="59" t="s">
        <v>862</v>
      </c>
      <c r="B127" s="59"/>
      <c r="D127" s="9">
        <v>0</v>
      </c>
      <c r="F127" s="9">
        <v>109885076673</v>
      </c>
    </row>
    <row r="128" spans="1:6" ht="21.75" customHeight="1" x14ac:dyDescent="0.2">
      <c r="A128" s="59" t="s">
        <v>863</v>
      </c>
      <c r="B128" s="59"/>
      <c r="D128" s="9">
        <v>0</v>
      </c>
      <c r="F128" s="9">
        <v>15663698524</v>
      </c>
    </row>
    <row r="129" spans="1:6" ht="21.75" customHeight="1" x14ac:dyDescent="0.2">
      <c r="A129" s="59" t="s">
        <v>864</v>
      </c>
      <c r="B129" s="59"/>
      <c r="D129" s="9">
        <v>0</v>
      </c>
      <c r="F129" s="9">
        <v>18904109588</v>
      </c>
    </row>
    <row r="130" spans="1:6" ht="21.75" customHeight="1" x14ac:dyDescent="0.2">
      <c r="A130" s="59" t="s">
        <v>396</v>
      </c>
      <c r="B130" s="59"/>
      <c r="D130" s="9">
        <v>11434426229</v>
      </c>
      <c r="F130" s="9">
        <v>121647651150</v>
      </c>
    </row>
    <row r="131" spans="1:6" ht="21.75" customHeight="1" x14ac:dyDescent="0.2">
      <c r="A131" s="59" t="s">
        <v>865</v>
      </c>
      <c r="B131" s="59"/>
      <c r="D131" s="9">
        <v>0</v>
      </c>
      <c r="F131" s="9">
        <v>11438354109</v>
      </c>
    </row>
    <row r="132" spans="1:6" ht="21.75" customHeight="1" x14ac:dyDescent="0.2">
      <c r="A132" s="59" t="s">
        <v>866</v>
      </c>
      <c r="B132" s="59"/>
      <c r="D132" s="9">
        <v>0</v>
      </c>
      <c r="F132" s="9">
        <v>26186347466</v>
      </c>
    </row>
    <row r="133" spans="1:6" ht="21.75" customHeight="1" x14ac:dyDescent="0.2">
      <c r="A133" s="59" t="s">
        <v>867</v>
      </c>
      <c r="B133" s="59"/>
      <c r="D133" s="9">
        <v>0</v>
      </c>
      <c r="F133" s="9">
        <v>6688355800</v>
      </c>
    </row>
    <row r="134" spans="1:6" ht="21.75" customHeight="1" x14ac:dyDescent="0.2">
      <c r="A134" s="59" t="s">
        <v>868</v>
      </c>
      <c r="B134" s="59"/>
      <c r="D134" s="9">
        <v>0</v>
      </c>
      <c r="F134" s="9">
        <v>10356164375</v>
      </c>
    </row>
    <row r="135" spans="1:6" ht="21.75" customHeight="1" x14ac:dyDescent="0.2">
      <c r="A135" s="59" t="s">
        <v>869</v>
      </c>
      <c r="B135" s="59"/>
      <c r="D135" s="9">
        <v>0</v>
      </c>
      <c r="F135" s="9">
        <v>10984931320</v>
      </c>
    </row>
    <row r="136" spans="1:6" ht="21.75" customHeight="1" x14ac:dyDescent="0.2">
      <c r="A136" s="59" t="s">
        <v>870</v>
      </c>
      <c r="B136" s="59"/>
      <c r="D136" s="9">
        <v>0</v>
      </c>
      <c r="F136" s="9">
        <v>22591780533</v>
      </c>
    </row>
    <row r="137" spans="1:6" ht="21.75" customHeight="1" x14ac:dyDescent="0.2">
      <c r="A137" s="59" t="s">
        <v>871</v>
      </c>
      <c r="B137" s="59"/>
      <c r="D137" s="9">
        <v>0</v>
      </c>
      <c r="F137" s="9">
        <v>118493150672</v>
      </c>
    </row>
    <row r="138" spans="1:6" ht="21.75" customHeight="1" x14ac:dyDescent="0.2">
      <c r="A138" s="59" t="s">
        <v>872</v>
      </c>
      <c r="B138" s="59"/>
      <c r="D138" s="9">
        <v>0</v>
      </c>
      <c r="F138" s="9">
        <v>18684929574</v>
      </c>
    </row>
    <row r="139" spans="1:6" ht="21.75" customHeight="1" x14ac:dyDescent="0.2">
      <c r="A139" s="59" t="s">
        <v>873</v>
      </c>
      <c r="B139" s="59"/>
      <c r="D139" s="9">
        <v>0</v>
      </c>
      <c r="F139" s="9">
        <v>16630135056</v>
      </c>
    </row>
    <row r="140" spans="1:6" ht="21.75" customHeight="1" x14ac:dyDescent="0.2">
      <c r="A140" s="59" t="s">
        <v>874</v>
      </c>
      <c r="B140" s="59"/>
      <c r="D140" s="9">
        <v>0</v>
      </c>
      <c r="F140" s="9">
        <v>27386301315</v>
      </c>
    </row>
    <row r="141" spans="1:6" ht="21.75" customHeight="1" x14ac:dyDescent="0.2">
      <c r="A141" s="59" t="s">
        <v>875</v>
      </c>
      <c r="B141" s="59"/>
      <c r="D141" s="9">
        <v>0</v>
      </c>
      <c r="F141" s="9">
        <v>17712328745</v>
      </c>
    </row>
    <row r="142" spans="1:6" ht="21.75" customHeight="1" x14ac:dyDescent="0.2">
      <c r="A142" s="59" t="s">
        <v>876</v>
      </c>
      <c r="B142" s="59"/>
      <c r="D142" s="9">
        <v>0</v>
      </c>
      <c r="F142" s="9">
        <v>8198629993</v>
      </c>
    </row>
    <row r="143" spans="1:6" ht="21.75" customHeight="1" x14ac:dyDescent="0.2">
      <c r="A143" s="59" t="s">
        <v>877</v>
      </c>
      <c r="B143" s="59"/>
      <c r="D143" s="9">
        <v>0</v>
      </c>
      <c r="F143" s="9">
        <v>4438356160</v>
      </c>
    </row>
    <row r="144" spans="1:6" ht="21.75" customHeight="1" x14ac:dyDescent="0.2">
      <c r="A144" s="59" t="s">
        <v>878</v>
      </c>
      <c r="B144" s="59"/>
      <c r="D144" s="9">
        <v>0</v>
      </c>
      <c r="F144" s="9">
        <v>14663011470</v>
      </c>
    </row>
    <row r="145" spans="1:6" ht="21.75" customHeight="1" x14ac:dyDescent="0.2">
      <c r="A145" s="59" t="s">
        <v>879</v>
      </c>
      <c r="B145" s="59"/>
      <c r="D145" s="9">
        <v>0</v>
      </c>
      <c r="F145" s="9">
        <v>12219177227</v>
      </c>
    </row>
    <row r="146" spans="1:6" ht="21.75" customHeight="1" x14ac:dyDescent="0.2">
      <c r="A146" s="59" t="s">
        <v>880</v>
      </c>
      <c r="B146" s="59"/>
      <c r="D146" s="9">
        <v>0</v>
      </c>
      <c r="F146" s="9">
        <v>26164381356</v>
      </c>
    </row>
    <row r="147" spans="1:6" ht="21.75" customHeight="1" x14ac:dyDescent="0.2">
      <c r="A147" s="59" t="s">
        <v>881</v>
      </c>
      <c r="B147" s="59"/>
      <c r="D147" s="9">
        <v>0</v>
      </c>
      <c r="F147" s="9">
        <v>17753424080</v>
      </c>
    </row>
    <row r="148" spans="1:6" ht="21.75" customHeight="1" x14ac:dyDescent="0.2">
      <c r="A148" s="59" t="s">
        <v>882</v>
      </c>
      <c r="B148" s="59"/>
      <c r="D148" s="9">
        <v>0</v>
      </c>
      <c r="F148" s="9">
        <v>294215981136</v>
      </c>
    </row>
    <row r="149" spans="1:6" ht="21.75" customHeight="1" x14ac:dyDescent="0.2">
      <c r="A149" s="59" t="s">
        <v>883</v>
      </c>
      <c r="B149" s="59"/>
      <c r="D149" s="9">
        <v>0</v>
      </c>
      <c r="F149" s="9">
        <v>53999999977</v>
      </c>
    </row>
    <row r="150" spans="1:6" ht="21.75" customHeight="1" x14ac:dyDescent="0.2">
      <c r="A150" s="59" t="s">
        <v>884</v>
      </c>
      <c r="B150" s="59"/>
      <c r="D150" s="9">
        <v>0</v>
      </c>
      <c r="F150" s="9">
        <v>8936299896</v>
      </c>
    </row>
    <row r="151" spans="1:6" ht="21.75" customHeight="1" x14ac:dyDescent="0.2">
      <c r="A151" s="59" t="s">
        <v>885</v>
      </c>
      <c r="B151" s="59"/>
      <c r="D151" s="9">
        <v>0</v>
      </c>
      <c r="F151" s="9">
        <v>88041095152</v>
      </c>
    </row>
    <row r="152" spans="1:6" ht="21.75" customHeight="1" x14ac:dyDescent="0.2">
      <c r="A152" s="59" t="s">
        <v>886</v>
      </c>
      <c r="B152" s="59"/>
      <c r="D152" s="9">
        <v>0</v>
      </c>
      <c r="F152" s="9">
        <v>10184931187</v>
      </c>
    </row>
    <row r="153" spans="1:6" ht="21.75" customHeight="1" x14ac:dyDescent="0.2">
      <c r="A153" s="59" t="s">
        <v>887</v>
      </c>
      <c r="B153" s="59"/>
      <c r="D153" s="9">
        <v>0</v>
      </c>
      <c r="F153" s="9">
        <v>7734246309</v>
      </c>
    </row>
    <row r="154" spans="1:6" ht="21.75" customHeight="1" x14ac:dyDescent="0.2">
      <c r="A154" s="59" t="s">
        <v>888</v>
      </c>
      <c r="B154" s="59"/>
      <c r="D154" s="9">
        <v>0</v>
      </c>
      <c r="F154" s="9">
        <v>10787670984</v>
      </c>
    </row>
    <row r="155" spans="1:6" ht="21.75" customHeight="1" x14ac:dyDescent="0.2">
      <c r="A155" s="59" t="s">
        <v>889</v>
      </c>
      <c r="B155" s="59"/>
      <c r="D155" s="9">
        <v>0</v>
      </c>
      <c r="F155" s="9">
        <v>10917808142</v>
      </c>
    </row>
    <row r="156" spans="1:6" ht="21.75" customHeight="1" x14ac:dyDescent="0.2">
      <c r="A156" s="59" t="s">
        <v>397</v>
      </c>
      <c r="B156" s="59"/>
      <c r="D156" s="9">
        <v>4345081954</v>
      </c>
      <c r="F156" s="9">
        <v>41801450547</v>
      </c>
    </row>
    <row r="157" spans="1:6" ht="21.75" customHeight="1" x14ac:dyDescent="0.2">
      <c r="A157" s="59" t="s">
        <v>890</v>
      </c>
      <c r="B157" s="59"/>
      <c r="D157" s="9">
        <v>0</v>
      </c>
      <c r="F157" s="9">
        <v>3421232799</v>
      </c>
    </row>
    <row r="158" spans="1:6" ht="21.75" customHeight="1" x14ac:dyDescent="0.2">
      <c r="A158" s="59" t="s">
        <v>891</v>
      </c>
      <c r="B158" s="59"/>
      <c r="D158" s="9">
        <v>0</v>
      </c>
      <c r="F158" s="9">
        <v>4623287653</v>
      </c>
    </row>
    <row r="159" spans="1:6" ht="21.75" customHeight="1" x14ac:dyDescent="0.2">
      <c r="A159" s="59" t="s">
        <v>892</v>
      </c>
      <c r="B159" s="59"/>
      <c r="D159" s="9">
        <v>0</v>
      </c>
      <c r="F159" s="9">
        <v>11678081492</v>
      </c>
    </row>
    <row r="160" spans="1:6" ht="21.75" customHeight="1" x14ac:dyDescent="0.2">
      <c r="A160" s="59" t="s">
        <v>893</v>
      </c>
      <c r="B160" s="59"/>
      <c r="D160" s="9">
        <v>0</v>
      </c>
      <c r="F160" s="9">
        <v>7191780622</v>
      </c>
    </row>
    <row r="161" spans="1:6" ht="21.75" customHeight="1" x14ac:dyDescent="0.2">
      <c r="A161" s="59" t="s">
        <v>894</v>
      </c>
      <c r="B161" s="59"/>
      <c r="D161" s="9">
        <v>0</v>
      </c>
      <c r="F161" s="9">
        <v>13619177735</v>
      </c>
    </row>
    <row r="162" spans="1:6" ht="21.75" customHeight="1" x14ac:dyDescent="0.2">
      <c r="A162" s="59" t="s">
        <v>895</v>
      </c>
      <c r="B162" s="59"/>
      <c r="D162" s="9">
        <v>0</v>
      </c>
      <c r="F162" s="9">
        <v>9554794518</v>
      </c>
    </row>
    <row r="163" spans="1:6" ht="21.75" customHeight="1" x14ac:dyDescent="0.2">
      <c r="A163" s="59" t="s">
        <v>896</v>
      </c>
      <c r="B163" s="59"/>
      <c r="D163" s="9">
        <v>0</v>
      </c>
      <c r="F163" s="9">
        <v>18493150356</v>
      </c>
    </row>
    <row r="164" spans="1:6" ht="21.75" customHeight="1" x14ac:dyDescent="0.2">
      <c r="A164" s="59" t="s">
        <v>897</v>
      </c>
      <c r="B164" s="59"/>
      <c r="D164" s="9">
        <v>0</v>
      </c>
      <c r="F164" s="9">
        <v>39575341978</v>
      </c>
    </row>
    <row r="165" spans="1:6" ht="21.75" customHeight="1" x14ac:dyDescent="0.2">
      <c r="A165" s="59" t="s">
        <v>898</v>
      </c>
      <c r="B165" s="59"/>
      <c r="D165" s="9">
        <v>0</v>
      </c>
      <c r="F165" s="9">
        <v>79890410916</v>
      </c>
    </row>
    <row r="166" spans="1:6" ht="21.75" customHeight="1" x14ac:dyDescent="0.2">
      <c r="A166" s="59" t="s">
        <v>899</v>
      </c>
      <c r="B166" s="59"/>
      <c r="D166" s="9">
        <v>0</v>
      </c>
      <c r="F166" s="9">
        <v>20657534243</v>
      </c>
    </row>
    <row r="167" spans="1:6" ht="21.75" customHeight="1" x14ac:dyDescent="0.2">
      <c r="A167" s="59" t="s">
        <v>900</v>
      </c>
      <c r="B167" s="59"/>
      <c r="D167" s="9">
        <v>0</v>
      </c>
      <c r="F167" s="9">
        <v>11472602286</v>
      </c>
    </row>
    <row r="168" spans="1:6" ht="21.75" customHeight="1" x14ac:dyDescent="0.2">
      <c r="A168" s="59" t="s">
        <v>901</v>
      </c>
      <c r="B168" s="59"/>
      <c r="D168" s="9">
        <v>0</v>
      </c>
      <c r="F168" s="9">
        <v>22328766218</v>
      </c>
    </row>
    <row r="169" spans="1:6" ht="21.75" customHeight="1" x14ac:dyDescent="0.2">
      <c r="A169" s="59" t="s">
        <v>398</v>
      </c>
      <c r="B169" s="59"/>
      <c r="D169" s="9">
        <v>9959016393</v>
      </c>
      <c r="F169" s="9">
        <v>105137996365</v>
      </c>
    </row>
    <row r="170" spans="1:6" ht="21.75" customHeight="1" x14ac:dyDescent="0.2">
      <c r="A170" s="59" t="s">
        <v>902</v>
      </c>
      <c r="B170" s="59"/>
      <c r="D170" s="9">
        <v>0</v>
      </c>
      <c r="F170" s="9">
        <v>21513697722</v>
      </c>
    </row>
    <row r="171" spans="1:6" ht="21.75" customHeight="1" x14ac:dyDescent="0.2">
      <c r="A171" s="59" t="s">
        <v>903</v>
      </c>
      <c r="B171" s="59"/>
      <c r="D171" s="9">
        <v>0</v>
      </c>
      <c r="F171" s="9">
        <v>9246574424</v>
      </c>
    </row>
    <row r="172" spans="1:6" ht="21.75" customHeight="1" x14ac:dyDescent="0.2">
      <c r="A172" s="59" t="s">
        <v>904</v>
      </c>
      <c r="B172" s="59"/>
      <c r="D172" s="9">
        <v>0</v>
      </c>
      <c r="F172" s="9">
        <v>25188356077</v>
      </c>
    </row>
    <row r="173" spans="1:6" ht="21.75" customHeight="1" x14ac:dyDescent="0.2">
      <c r="A173" s="59" t="s">
        <v>399</v>
      </c>
      <c r="B173" s="59"/>
      <c r="D173" s="9">
        <v>20963114748</v>
      </c>
      <c r="F173" s="9">
        <v>232792387054</v>
      </c>
    </row>
    <row r="174" spans="1:6" ht="21.75" customHeight="1" x14ac:dyDescent="0.2">
      <c r="A174" s="59" t="s">
        <v>905</v>
      </c>
      <c r="B174" s="59"/>
      <c r="D174" s="9">
        <v>0</v>
      </c>
      <c r="F174" s="9">
        <v>116527397254</v>
      </c>
    </row>
    <row r="175" spans="1:6" ht="21.75" customHeight="1" x14ac:dyDescent="0.2">
      <c r="A175" s="59" t="s">
        <v>906</v>
      </c>
      <c r="B175" s="59"/>
      <c r="D175" s="9">
        <v>0</v>
      </c>
      <c r="F175" s="9">
        <v>76575342431</v>
      </c>
    </row>
    <row r="176" spans="1:6" ht="21.75" customHeight="1" x14ac:dyDescent="0.2">
      <c r="A176" s="59" t="s">
        <v>907</v>
      </c>
      <c r="B176" s="59"/>
      <c r="D176" s="9">
        <v>0</v>
      </c>
      <c r="F176" s="9">
        <v>10787671027</v>
      </c>
    </row>
    <row r="177" spans="1:6" ht="21.75" customHeight="1" x14ac:dyDescent="0.2">
      <c r="A177" s="59" t="s">
        <v>908</v>
      </c>
      <c r="B177" s="59"/>
      <c r="D177" s="9">
        <v>0</v>
      </c>
      <c r="F177" s="9">
        <v>26260273558</v>
      </c>
    </row>
    <row r="178" spans="1:6" ht="21.75" customHeight="1" x14ac:dyDescent="0.2">
      <c r="A178" s="59" t="s">
        <v>909</v>
      </c>
      <c r="B178" s="59"/>
      <c r="D178" s="9">
        <v>0</v>
      </c>
      <c r="F178" s="9">
        <v>5370834620</v>
      </c>
    </row>
    <row r="179" spans="1:6" ht="21.75" customHeight="1" x14ac:dyDescent="0.2">
      <c r="A179" s="59" t="s">
        <v>910</v>
      </c>
      <c r="B179" s="59"/>
      <c r="D179" s="9">
        <v>0</v>
      </c>
      <c r="F179" s="9">
        <v>7445890381</v>
      </c>
    </row>
    <row r="180" spans="1:6" ht="21.75" customHeight="1" x14ac:dyDescent="0.2">
      <c r="A180" s="59" t="s">
        <v>911</v>
      </c>
      <c r="B180" s="59"/>
      <c r="D180" s="9">
        <v>0</v>
      </c>
      <c r="F180" s="9">
        <v>9357534074</v>
      </c>
    </row>
    <row r="181" spans="1:6" ht="21.75" customHeight="1" x14ac:dyDescent="0.2">
      <c r="A181" s="59" t="s">
        <v>912</v>
      </c>
      <c r="B181" s="59"/>
      <c r="D181" s="9">
        <v>0</v>
      </c>
      <c r="F181" s="9">
        <v>9826027227</v>
      </c>
    </row>
    <row r="182" spans="1:6" ht="21.75" customHeight="1" x14ac:dyDescent="0.2">
      <c r="A182" s="59" t="s">
        <v>913</v>
      </c>
      <c r="B182" s="59"/>
      <c r="D182" s="9">
        <v>0</v>
      </c>
      <c r="F182" s="9">
        <v>12821915396</v>
      </c>
    </row>
    <row r="183" spans="1:6" ht="21.75" customHeight="1" x14ac:dyDescent="0.2">
      <c r="A183" s="59" t="s">
        <v>914</v>
      </c>
      <c r="B183" s="59"/>
      <c r="D183" s="9">
        <v>0</v>
      </c>
      <c r="F183" s="9">
        <v>22071232846</v>
      </c>
    </row>
    <row r="184" spans="1:6" ht="21.75" customHeight="1" x14ac:dyDescent="0.2">
      <c r="A184" s="59" t="s">
        <v>915</v>
      </c>
      <c r="B184" s="59"/>
      <c r="D184" s="9">
        <v>0</v>
      </c>
      <c r="F184" s="9">
        <v>5335890333</v>
      </c>
    </row>
    <row r="185" spans="1:6" ht="21.75" customHeight="1" x14ac:dyDescent="0.2">
      <c r="A185" s="59" t="s">
        <v>916</v>
      </c>
      <c r="B185" s="59"/>
      <c r="D185" s="9">
        <v>0</v>
      </c>
      <c r="F185" s="9">
        <v>44379680948</v>
      </c>
    </row>
    <row r="186" spans="1:6" ht="21.75" customHeight="1" x14ac:dyDescent="0.2">
      <c r="A186" s="59" t="s">
        <v>917</v>
      </c>
      <c r="B186" s="59"/>
      <c r="D186" s="9">
        <v>0</v>
      </c>
      <c r="F186" s="9">
        <v>5664383436</v>
      </c>
    </row>
    <row r="187" spans="1:6" ht="21.75" customHeight="1" x14ac:dyDescent="0.2">
      <c r="A187" s="59" t="s">
        <v>918</v>
      </c>
      <c r="B187" s="59"/>
      <c r="D187" s="9">
        <v>0</v>
      </c>
      <c r="F187" s="9">
        <v>64652054794</v>
      </c>
    </row>
    <row r="188" spans="1:6" ht="21.75" customHeight="1" x14ac:dyDescent="0.2">
      <c r="A188" s="59" t="s">
        <v>919</v>
      </c>
      <c r="B188" s="59"/>
      <c r="D188" s="9">
        <v>0</v>
      </c>
      <c r="F188" s="9">
        <v>15863010674</v>
      </c>
    </row>
    <row r="189" spans="1:6" ht="21.75" customHeight="1" x14ac:dyDescent="0.2">
      <c r="A189" s="59" t="s">
        <v>401</v>
      </c>
      <c r="B189" s="59"/>
      <c r="D189" s="9">
        <v>2286885221</v>
      </c>
      <c r="F189" s="9">
        <v>20089804413</v>
      </c>
    </row>
    <row r="190" spans="1:6" ht="21.75" customHeight="1" x14ac:dyDescent="0.2">
      <c r="A190" s="59" t="s">
        <v>920</v>
      </c>
      <c r="B190" s="59"/>
      <c r="D190" s="9">
        <v>0</v>
      </c>
      <c r="F190" s="9">
        <v>17815068356</v>
      </c>
    </row>
    <row r="191" spans="1:6" ht="21.75" customHeight="1" x14ac:dyDescent="0.2">
      <c r="A191" s="59" t="s">
        <v>921</v>
      </c>
      <c r="B191" s="59"/>
      <c r="D191" s="9">
        <v>0</v>
      </c>
      <c r="F191" s="9">
        <v>14883558189</v>
      </c>
    </row>
    <row r="192" spans="1:6" ht="21.75" customHeight="1" x14ac:dyDescent="0.2">
      <c r="A192" s="59" t="s">
        <v>403</v>
      </c>
      <c r="B192" s="59"/>
      <c r="D192" s="9">
        <v>9147540977</v>
      </c>
      <c r="F192" s="9">
        <v>79866067688</v>
      </c>
    </row>
    <row r="193" spans="1:6" ht="21.75" customHeight="1" x14ac:dyDescent="0.2">
      <c r="A193" s="59" t="s">
        <v>922</v>
      </c>
      <c r="B193" s="59"/>
      <c r="D193" s="9">
        <v>0</v>
      </c>
      <c r="F193" s="9">
        <v>10684931490</v>
      </c>
    </row>
    <row r="194" spans="1:6" ht="21.75" customHeight="1" x14ac:dyDescent="0.2">
      <c r="A194" s="59" t="s">
        <v>923</v>
      </c>
      <c r="B194" s="59"/>
      <c r="D194" s="9">
        <v>0</v>
      </c>
      <c r="F194" s="9">
        <v>207123287600</v>
      </c>
    </row>
    <row r="195" spans="1:6" ht="21.75" customHeight="1" x14ac:dyDescent="0.2">
      <c r="A195" s="59" t="s">
        <v>924</v>
      </c>
      <c r="B195" s="59"/>
      <c r="D195" s="9">
        <v>0</v>
      </c>
      <c r="F195" s="9">
        <v>17682634557</v>
      </c>
    </row>
    <row r="196" spans="1:6" ht="21.75" customHeight="1" x14ac:dyDescent="0.2">
      <c r="A196" s="59" t="s">
        <v>925</v>
      </c>
      <c r="B196" s="59"/>
      <c r="D196" s="9">
        <v>0</v>
      </c>
      <c r="F196" s="9">
        <v>11794518558</v>
      </c>
    </row>
    <row r="197" spans="1:6" ht="21.75" customHeight="1" x14ac:dyDescent="0.2">
      <c r="A197" s="59" t="s">
        <v>926</v>
      </c>
      <c r="B197" s="59"/>
      <c r="D197" s="9">
        <v>0</v>
      </c>
      <c r="F197" s="9">
        <v>56410957906</v>
      </c>
    </row>
    <row r="198" spans="1:6" ht="21.75" customHeight="1" x14ac:dyDescent="0.2">
      <c r="A198" s="59" t="s">
        <v>927</v>
      </c>
      <c r="B198" s="59"/>
      <c r="D198" s="9">
        <v>0</v>
      </c>
      <c r="F198" s="9">
        <v>40494394721</v>
      </c>
    </row>
    <row r="199" spans="1:6" ht="21.75" customHeight="1" x14ac:dyDescent="0.2">
      <c r="A199" s="59" t="s">
        <v>928</v>
      </c>
      <c r="B199" s="59"/>
      <c r="D199" s="9">
        <v>0</v>
      </c>
      <c r="F199" s="9">
        <v>22010958744</v>
      </c>
    </row>
    <row r="200" spans="1:6" ht="21.75" customHeight="1" x14ac:dyDescent="0.2">
      <c r="A200" s="59" t="s">
        <v>929</v>
      </c>
      <c r="B200" s="59"/>
      <c r="D200" s="9">
        <v>0</v>
      </c>
      <c r="F200" s="9">
        <v>15867800155</v>
      </c>
    </row>
    <row r="201" spans="1:6" ht="21.75" customHeight="1" x14ac:dyDescent="0.2">
      <c r="A201" s="59" t="s">
        <v>930</v>
      </c>
      <c r="B201" s="59"/>
      <c r="D201" s="9">
        <v>0</v>
      </c>
      <c r="F201" s="9">
        <v>47726027111</v>
      </c>
    </row>
    <row r="202" spans="1:6" ht="21.75" customHeight="1" x14ac:dyDescent="0.2">
      <c r="A202" s="59" t="s">
        <v>931</v>
      </c>
      <c r="B202" s="59"/>
      <c r="D202" s="9">
        <v>0</v>
      </c>
      <c r="F202" s="9">
        <v>38244374454</v>
      </c>
    </row>
    <row r="203" spans="1:6" ht="21.75" customHeight="1" x14ac:dyDescent="0.2">
      <c r="A203" s="59" t="s">
        <v>932</v>
      </c>
      <c r="B203" s="59"/>
      <c r="D203" s="9">
        <v>0</v>
      </c>
      <c r="F203" s="9">
        <v>20821917542</v>
      </c>
    </row>
    <row r="204" spans="1:6" ht="21.75" customHeight="1" x14ac:dyDescent="0.2">
      <c r="A204" s="59" t="s">
        <v>933</v>
      </c>
      <c r="B204" s="59"/>
      <c r="D204" s="9">
        <v>0</v>
      </c>
      <c r="F204" s="9">
        <v>58253267229</v>
      </c>
    </row>
    <row r="205" spans="1:6" ht="21.75" customHeight="1" x14ac:dyDescent="0.2">
      <c r="A205" s="59" t="s">
        <v>934</v>
      </c>
      <c r="B205" s="59"/>
      <c r="D205" s="9">
        <v>0</v>
      </c>
      <c r="F205" s="9">
        <v>78362325978</v>
      </c>
    </row>
    <row r="206" spans="1:6" ht="21.75" customHeight="1" x14ac:dyDescent="0.2">
      <c r="A206" s="59" t="s">
        <v>935</v>
      </c>
      <c r="B206" s="59"/>
      <c r="D206" s="9">
        <v>0</v>
      </c>
      <c r="F206" s="9">
        <v>12506849035</v>
      </c>
    </row>
    <row r="207" spans="1:6" ht="21.75" customHeight="1" x14ac:dyDescent="0.2">
      <c r="A207" s="59" t="s">
        <v>936</v>
      </c>
      <c r="B207" s="59"/>
      <c r="D207" s="9">
        <v>0</v>
      </c>
      <c r="F207" s="9">
        <v>8267944990</v>
      </c>
    </row>
    <row r="208" spans="1:6" ht="21.75" customHeight="1" x14ac:dyDescent="0.2">
      <c r="A208" s="59" t="s">
        <v>937</v>
      </c>
      <c r="B208" s="59"/>
      <c r="D208" s="9">
        <v>0</v>
      </c>
      <c r="F208" s="9">
        <v>15787670619</v>
      </c>
    </row>
    <row r="209" spans="1:6" ht="21.75" customHeight="1" x14ac:dyDescent="0.2">
      <c r="A209" s="59" t="s">
        <v>938</v>
      </c>
      <c r="B209" s="59"/>
      <c r="D209" s="9">
        <v>0</v>
      </c>
      <c r="F209" s="9">
        <v>17020547933</v>
      </c>
    </row>
    <row r="210" spans="1:6" ht="21.75" customHeight="1" x14ac:dyDescent="0.2">
      <c r="A210" s="59" t="s">
        <v>939</v>
      </c>
      <c r="B210" s="59"/>
      <c r="D210" s="9">
        <v>0</v>
      </c>
      <c r="F210" s="9">
        <v>5462327388</v>
      </c>
    </row>
    <row r="211" spans="1:6" ht="21.75" customHeight="1" x14ac:dyDescent="0.2">
      <c r="A211" s="59" t="s">
        <v>940</v>
      </c>
      <c r="B211" s="59"/>
      <c r="D211" s="9">
        <v>0</v>
      </c>
      <c r="F211" s="9">
        <v>4465752994</v>
      </c>
    </row>
    <row r="212" spans="1:6" ht="21.75" customHeight="1" x14ac:dyDescent="0.2">
      <c r="A212" s="59" t="s">
        <v>941</v>
      </c>
      <c r="B212" s="59"/>
      <c r="D212" s="9">
        <v>0</v>
      </c>
      <c r="F212" s="9">
        <v>9217807702</v>
      </c>
    </row>
    <row r="213" spans="1:6" ht="21.75" customHeight="1" x14ac:dyDescent="0.2">
      <c r="A213" s="59" t="s">
        <v>942</v>
      </c>
      <c r="B213" s="59"/>
      <c r="D213" s="9">
        <v>0</v>
      </c>
      <c r="F213" s="9">
        <v>5999999999</v>
      </c>
    </row>
    <row r="214" spans="1:6" ht="21.75" customHeight="1" x14ac:dyDescent="0.2">
      <c r="A214" s="59" t="s">
        <v>943</v>
      </c>
      <c r="B214" s="59"/>
      <c r="D214" s="9">
        <v>0</v>
      </c>
      <c r="F214" s="9">
        <v>21999999981</v>
      </c>
    </row>
    <row r="215" spans="1:6" ht="21.75" customHeight="1" x14ac:dyDescent="0.2">
      <c r="A215" s="59" t="s">
        <v>944</v>
      </c>
      <c r="B215" s="59"/>
      <c r="D215" s="9">
        <v>0</v>
      </c>
      <c r="F215" s="9">
        <v>15831164332</v>
      </c>
    </row>
    <row r="216" spans="1:6" ht="21.75" customHeight="1" x14ac:dyDescent="0.2">
      <c r="A216" s="59" t="s">
        <v>945</v>
      </c>
      <c r="B216" s="59"/>
      <c r="D216" s="9">
        <v>0</v>
      </c>
      <c r="F216" s="9">
        <v>48397259906</v>
      </c>
    </row>
    <row r="217" spans="1:6" ht="21.75" customHeight="1" x14ac:dyDescent="0.2">
      <c r="A217" s="59" t="s">
        <v>946</v>
      </c>
      <c r="B217" s="59"/>
      <c r="D217" s="9">
        <v>0</v>
      </c>
      <c r="F217" s="9">
        <v>18823283910</v>
      </c>
    </row>
    <row r="218" spans="1:6" ht="21.75" customHeight="1" x14ac:dyDescent="0.2">
      <c r="A218" s="59" t="s">
        <v>404</v>
      </c>
      <c r="B218" s="59"/>
      <c r="D218" s="9">
        <v>4979508183</v>
      </c>
      <c r="F218" s="9">
        <v>46096393392</v>
      </c>
    </row>
    <row r="219" spans="1:6" ht="21.75" customHeight="1" x14ac:dyDescent="0.2">
      <c r="A219" s="59" t="s">
        <v>947</v>
      </c>
      <c r="B219" s="59"/>
      <c r="D219" s="9">
        <v>0</v>
      </c>
      <c r="F219" s="9">
        <v>5975477997</v>
      </c>
    </row>
    <row r="220" spans="1:6" ht="21.75" customHeight="1" x14ac:dyDescent="0.2">
      <c r="A220" s="59" t="s">
        <v>948</v>
      </c>
      <c r="B220" s="59"/>
      <c r="D220" s="9">
        <v>0</v>
      </c>
      <c r="F220" s="9">
        <v>6452602660</v>
      </c>
    </row>
    <row r="221" spans="1:6" ht="21.75" customHeight="1" x14ac:dyDescent="0.2">
      <c r="A221" s="59" t="s">
        <v>949</v>
      </c>
      <c r="B221" s="59"/>
      <c r="D221" s="9">
        <v>0</v>
      </c>
      <c r="F221" s="9">
        <v>15931506438</v>
      </c>
    </row>
    <row r="222" spans="1:6" ht="21.75" customHeight="1" x14ac:dyDescent="0.2">
      <c r="A222" s="59" t="s">
        <v>950</v>
      </c>
      <c r="B222" s="59"/>
      <c r="D222" s="9">
        <v>0</v>
      </c>
      <c r="F222" s="9">
        <v>28054793646</v>
      </c>
    </row>
    <row r="223" spans="1:6" ht="21.75" customHeight="1" x14ac:dyDescent="0.2">
      <c r="A223" s="59" t="s">
        <v>951</v>
      </c>
      <c r="B223" s="59"/>
      <c r="D223" s="9">
        <v>0</v>
      </c>
      <c r="F223" s="9">
        <v>12589804838</v>
      </c>
    </row>
    <row r="224" spans="1:6" ht="21.75" customHeight="1" x14ac:dyDescent="0.2">
      <c r="A224" s="59" t="s">
        <v>952</v>
      </c>
      <c r="B224" s="59"/>
      <c r="D224" s="9">
        <v>0</v>
      </c>
      <c r="F224" s="9">
        <v>28579451980</v>
      </c>
    </row>
    <row r="225" spans="1:6" ht="21.75" customHeight="1" x14ac:dyDescent="0.2">
      <c r="A225" s="59" t="s">
        <v>953</v>
      </c>
      <c r="B225" s="59"/>
      <c r="D225" s="9">
        <v>0</v>
      </c>
      <c r="F225" s="9">
        <v>9426027361</v>
      </c>
    </row>
    <row r="226" spans="1:6" ht="21.75" customHeight="1" x14ac:dyDescent="0.2">
      <c r="A226" s="59" t="s">
        <v>954</v>
      </c>
      <c r="B226" s="59"/>
      <c r="D226" s="9">
        <v>0</v>
      </c>
      <c r="F226" s="9">
        <v>11253422110</v>
      </c>
    </row>
    <row r="227" spans="1:6" ht="21.75" customHeight="1" x14ac:dyDescent="0.2">
      <c r="A227" s="59" t="s">
        <v>405</v>
      </c>
      <c r="B227" s="59"/>
      <c r="D227" s="9">
        <v>19918032786</v>
      </c>
      <c r="F227" s="9">
        <v>236269754498</v>
      </c>
    </row>
    <row r="228" spans="1:6" ht="21.75" customHeight="1" x14ac:dyDescent="0.2">
      <c r="A228" s="59" t="s">
        <v>955</v>
      </c>
      <c r="B228" s="59"/>
      <c r="D228" s="9">
        <v>0</v>
      </c>
      <c r="F228" s="9">
        <v>12205479449</v>
      </c>
    </row>
    <row r="229" spans="1:6" ht="21.75" customHeight="1" x14ac:dyDescent="0.2">
      <c r="A229" s="59" t="s">
        <v>956</v>
      </c>
      <c r="B229" s="59"/>
      <c r="D229" s="9">
        <v>0</v>
      </c>
      <c r="F229" s="9">
        <v>46535032520</v>
      </c>
    </row>
    <row r="230" spans="1:6" ht="21.75" customHeight="1" x14ac:dyDescent="0.2">
      <c r="A230" s="59" t="s">
        <v>957</v>
      </c>
      <c r="B230" s="59"/>
      <c r="D230" s="9">
        <v>0</v>
      </c>
      <c r="F230" s="9">
        <v>22191780810</v>
      </c>
    </row>
    <row r="231" spans="1:6" ht="21.75" customHeight="1" x14ac:dyDescent="0.2">
      <c r="A231" s="59" t="s">
        <v>958</v>
      </c>
      <c r="B231" s="59"/>
      <c r="D231" s="9">
        <v>0</v>
      </c>
      <c r="F231" s="9">
        <v>16569863008</v>
      </c>
    </row>
    <row r="232" spans="1:6" ht="21.75" customHeight="1" x14ac:dyDescent="0.2">
      <c r="A232" s="59" t="s">
        <v>959</v>
      </c>
      <c r="B232" s="59"/>
      <c r="D232" s="9">
        <v>0</v>
      </c>
      <c r="F232" s="9">
        <v>12205479449</v>
      </c>
    </row>
    <row r="233" spans="1:6" ht="21.75" customHeight="1" x14ac:dyDescent="0.2">
      <c r="A233" s="59" t="s">
        <v>960</v>
      </c>
      <c r="B233" s="59"/>
      <c r="D233" s="9">
        <v>0</v>
      </c>
      <c r="F233" s="9">
        <v>7027397253</v>
      </c>
    </row>
    <row r="234" spans="1:6" ht="21.75" customHeight="1" x14ac:dyDescent="0.2">
      <c r="A234" s="59" t="s">
        <v>961</v>
      </c>
      <c r="B234" s="59"/>
      <c r="D234" s="9">
        <v>0</v>
      </c>
      <c r="F234" s="9">
        <v>2219178082</v>
      </c>
    </row>
    <row r="235" spans="1:6" ht="21.75" customHeight="1" x14ac:dyDescent="0.2">
      <c r="A235" s="59" t="s">
        <v>962</v>
      </c>
      <c r="B235" s="59"/>
      <c r="D235" s="9">
        <v>0</v>
      </c>
      <c r="F235" s="9">
        <v>2219178081</v>
      </c>
    </row>
    <row r="236" spans="1:6" ht="21.75" customHeight="1" x14ac:dyDescent="0.2">
      <c r="A236" s="59" t="s">
        <v>963</v>
      </c>
      <c r="B236" s="59"/>
      <c r="D236" s="9">
        <v>0</v>
      </c>
      <c r="F236" s="9">
        <v>26899315043</v>
      </c>
    </row>
    <row r="237" spans="1:6" ht="21.75" customHeight="1" x14ac:dyDescent="0.2">
      <c r="A237" s="59" t="s">
        <v>964</v>
      </c>
      <c r="B237" s="59"/>
      <c r="D237" s="9">
        <v>0</v>
      </c>
      <c r="F237" s="9">
        <v>12471780798</v>
      </c>
    </row>
    <row r="238" spans="1:6" ht="21.75" customHeight="1" x14ac:dyDescent="0.2">
      <c r="A238" s="59" t="s">
        <v>406</v>
      </c>
      <c r="B238" s="59"/>
      <c r="D238" s="9">
        <v>6860655725</v>
      </c>
      <c r="F238" s="9">
        <v>77746909854</v>
      </c>
    </row>
    <row r="239" spans="1:6" ht="21.75" customHeight="1" x14ac:dyDescent="0.2">
      <c r="A239" s="59" t="s">
        <v>965</v>
      </c>
      <c r="B239" s="59"/>
      <c r="D239" s="9">
        <v>0</v>
      </c>
      <c r="F239" s="9">
        <v>106183635705</v>
      </c>
    </row>
    <row r="240" spans="1:6" ht="21.75" customHeight="1" x14ac:dyDescent="0.2">
      <c r="A240" s="59" t="s">
        <v>966</v>
      </c>
      <c r="B240" s="59"/>
      <c r="D240" s="9">
        <v>0</v>
      </c>
      <c r="F240" s="9">
        <v>1070312822762</v>
      </c>
    </row>
    <row r="241" spans="1:6" ht="21.75" customHeight="1" x14ac:dyDescent="0.2">
      <c r="A241" s="59" t="s">
        <v>407</v>
      </c>
      <c r="B241" s="59"/>
      <c r="D241" s="9">
        <v>11434426229</v>
      </c>
      <c r="F241" s="9">
        <v>125127891288</v>
      </c>
    </row>
    <row r="242" spans="1:6" ht="21.75" customHeight="1" x14ac:dyDescent="0.2">
      <c r="A242" s="59" t="s">
        <v>967</v>
      </c>
      <c r="B242" s="59"/>
      <c r="D242" s="9">
        <v>0</v>
      </c>
      <c r="F242" s="9">
        <v>20712328756</v>
      </c>
    </row>
    <row r="243" spans="1:6" ht="21.75" customHeight="1" x14ac:dyDescent="0.2">
      <c r="A243" s="59" t="s">
        <v>968</v>
      </c>
      <c r="B243" s="59"/>
      <c r="D243" s="9">
        <v>0</v>
      </c>
      <c r="F243" s="9">
        <v>92809341957</v>
      </c>
    </row>
    <row r="244" spans="1:6" ht="21.75" customHeight="1" x14ac:dyDescent="0.2">
      <c r="A244" s="59" t="s">
        <v>408</v>
      </c>
      <c r="B244" s="59"/>
      <c r="D244" s="9">
        <v>6270491803</v>
      </c>
      <c r="F244" s="9">
        <v>97463956863</v>
      </c>
    </row>
    <row r="245" spans="1:6" ht="21.75" customHeight="1" x14ac:dyDescent="0.2">
      <c r="A245" s="59" t="s">
        <v>969</v>
      </c>
      <c r="B245" s="59"/>
      <c r="D245" s="9">
        <v>0</v>
      </c>
      <c r="F245" s="9">
        <v>5178082189</v>
      </c>
    </row>
    <row r="246" spans="1:6" ht="21.75" customHeight="1" x14ac:dyDescent="0.2">
      <c r="A246" s="59" t="s">
        <v>970</v>
      </c>
      <c r="B246" s="59"/>
      <c r="D246" s="9">
        <v>0</v>
      </c>
      <c r="F246" s="9">
        <v>40247361299</v>
      </c>
    </row>
    <row r="247" spans="1:6" ht="21.75" customHeight="1" x14ac:dyDescent="0.2">
      <c r="A247" s="59" t="s">
        <v>971</v>
      </c>
      <c r="B247" s="59"/>
      <c r="D247" s="9">
        <v>0</v>
      </c>
      <c r="F247" s="9">
        <v>35821131791</v>
      </c>
    </row>
    <row r="248" spans="1:6" ht="21.75" customHeight="1" x14ac:dyDescent="0.2">
      <c r="A248" s="59" t="s">
        <v>972</v>
      </c>
      <c r="B248" s="59"/>
      <c r="D248" s="9">
        <v>0</v>
      </c>
      <c r="F248" s="9">
        <v>41020435642</v>
      </c>
    </row>
    <row r="249" spans="1:6" ht="21.75" customHeight="1" x14ac:dyDescent="0.2">
      <c r="A249" s="59" t="s">
        <v>973</v>
      </c>
      <c r="B249" s="59"/>
      <c r="D249" s="9">
        <v>0</v>
      </c>
      <c r="F249" s="9">
        <v>5178082189</v>
      </c>
    </row>
    <row r="250" spans="1:6" ht="21.75" customHeight="1" x14ac:dyDescent="0.2">
      <c r="A250" s="59" t="s">
        <v>974</v>
      </c>
      <c r="B250" s="59"/>
      <c r="D250" s="9">
        <v>0</v>
      </c>
      <c r="F250" s="9">
        <v>42871771780</v>
      </c>
    </row>
    <row r="251" spans="1:6" ht="21.75" customHeight="1" x14ac:dyDescent="0.2">
      <c r="A251" s="59" t="s">
        <v>409</v>
      </c>
      <c r="B251" s="59"/>
      <c r="D251" s="9">
        <v>6860655725</v>
      </c>
      <c r="F251" s="9">
        <v>66583426824</v>
      </c>
    </row>
    <row r="252" spans="1:6" ht="21.75" customHeight="1" x14ac:dyDescent="0.2">
      <c r="A252" s="59" t="s">
        <v>975</v>
      </c>
      <c r="B252" s="59"/>
      <c r="D252" s="9">
        <v>0</v>
      </c>
      <c r="F252" s="9">
        <v>1849315065</v>
      </c>
    </row>
    <row r="253" spans="1:6" ht="21.75" customHeight="1" x14ac:dyDescent="0.2">
      <c r="A253" s="59" t="s">
        <v>976</v>
      </c>
      <c r="B253" s="59"/>
      <c r="D253" s="9">
        <v>0</v>
      </c>
      <c r="F253" s="9">
        <v>33395194199</v>
      </c>
    </row>
    <row r="254" spans="1:6" ht="21.75" customHeight="1" x14ac:dyDescent="0.2">
      <c r="A254" s="59" t="s">
        <v>410</v>
      </c>
      <c r="B254" s="59"/>
      <c r="D254" s="9">
        <v>4573770473</v>
      </c>
      <c r="F254" s="9">
        <v>33656321448</v>
      </c>
    </row>
    <row r="255" spans="1:6" ht="21.75" customHeight="1" x14ac:dyDescent="0.2">
      <c r="A255" s="59" t="s">
        <v>411</v>
      </c>
      <c r="B255" s="59"/>
      <c r="D255" s="9">
        <v>2286885221</v>
      </c>
      <c r="F255" s="9">
        <v>53148708618</v>
      </c>
    </row>
    <row r="256" spans="1:6" ht="21.75" customHeight="1" x14ac:dyDescent="0.2">
      <c r="A256" s="59" t="s">
        <v>412</v>
      </c>
      <c r="B256" s="59"/>
      <c r="D256" s="9">
        <v>4573770473</v>
      </c>
      <c r="F256" s="9">
        <v>33656321448</v>
      </c>
    </row>
    <row r="257" spans="1:6" ht="21.75" customHeight="1" x14ac:dyDescent="0.2">
      <c r="A257" s="59" t="s">
        <v>413</v>
      </c>
      <c r="B257" s="59"/>
      <c r="D257" s="9">
        <v>17014426229</v>
      </c>
      <c r="F257" s="9">
        <v>124651160098</v>
      </c>
    </row>
    <row r="258" spans="1:6" ht="21.75" customHeight="1" x14ac:dyDescent="0.2">
      <c r="A258" s="59" t="s">
        <v>977</v>
      </c>
      <c r="B258" s="59"/>
      <c r="D258" s="9">
        <v>0</v>
      </c>
      <c r="F258" s="9">
        <v>29587626273</v>
      </c>
    </row>
    <row r="259" spans="1:6" ht="21.75" customHeight="1" x14ac:dyDescent="0.2">
      <c r="A259" s="59" t="s">
        <v>978</v>
      </c>
      <c r="B259" s="59"/>
      <c r="D259" s="9">
        <v>0</v>
      </c>
      <c r="F259" s="9">
        <v>48726925640</v>
      </c>
    </row>
    <row r="260" spans="1:6" ht="21.75" customHeight="1" x14ac:dyDescent="0.2">
      <c r="A260" s="59" t="s">
        <v>979</v>
      </c>
      <c r="B260" s="59"/>
      <c r="D260" s="9">
        <v>0</v>
      </c>
      <c r="F260" s="9">
        <v>52784302689</v>
      </c>
    </row>
    <row r="261" spans="1:6" ht="21.75" customHeight="1" x14ac:dyDescent="0.2">
      <c r="A261" s="59" t="s">
        <v>414</v>
      </c>
      <c r="B261" s="59"/>
      <c r="D261" s="9">
        <v>11434426229</v>
      </c>
      <c r="F261" s="9">
        <v>82661351868</v>
      </c>
    </row>
    <row r="262" spans="1:6" ht="21.75" customHeight="1" x14ac:dyDescent="0.2">
      <c r="A262" s="59" t="s">
        <v>415</v>
      </c>
      <c r="B262" s="59"/>
      <c r="D262" s="9">
        <v>4573770473</v>
      </c>
      <c r="F262" s="9">
        <v>64966135070</v>
      </c>
    </row>
    <row r="263" spans="1:6" ht="21.75" customHeight="1" x14ac:dyDescent="0.2">
      <c r="A263" s="59" t="s">
        <v>416</v>
      </c>
      <c r="B263" s="59"/>
      <c r="D263" s="9">
        <v>3386065572</v>
      </c>
      <c r="F263" s="9">
        <v>60914283071</v>
      </c>
    </row>
    <row r="264" spans="1:6" ht="21.75" customHeight="1" x14ac:dyDescent="0.2">
      <c r="A264" s="59" t="s">
        <v>980</v>
      </c>
      <c r="B264" s="59"/>
      <c r="D264" s="9">
        <v>0</v>
      </c>
      <c r="F264" s="9">
        <v>167048326935</v>
      </c>
    </row>
    <row r="265" spans="1:6" ht="21.75" customHeight="1" x14ac:dyDescent="0.2">
      <c r="A265" s="59" t="s">
        <v>981</v>
      </c>
      <c r="B265" s="59"/>
      <c r="D265" s="9">
        <v>0</v>
      </c>
      <c r="F265" s="9">
        <v>18476981786</v>
      </c>
    </row>
    <row r="266" spans="1:6" ht="21.75" customHeight="1" x14ac:dyDescent="0.2">
      <c r="A266" s="59" t="s">
        <v>982</v>
      </c>
      <c r="B266" s="59"/>
      <c r="D266" s="9">
        <v>0</v>
      </c>
      <c r="F266" s="9">
        <v>46972602732</v>
      </c>
    </row>
    <row r="267" spans="1:6" ht="21.75" customHeight="1" x14ac:dyDescent="0.2">
      <c r="A267" s="59" t="s">
        <v>983</v>
      </c>
      <c r="B267" s="59"/>
      <c r="D267" s="9">
        <v>0</v>
      </c>
      <c r="F267" s="9">
        <v>158623130370</v>
      </c>
    </row>
    <row r="268" spans="1:6" ht="21.75" customHeight="1" x14ac:dyDescent="0.2">
      <c r="A268" s="59" t="s">
        <v>984</v>
      </c>
      <c r="B268" s="59"/>
      <c r="D268" s="9">
        <v>0</v>
      </c>
      <c r="F268" s="9">
        <v>39963414140</v>
      </c>
    </row>
    <row r="269" spans="1:6" ht="21.75" customHeight="1" x14ac:dyDescent="0.2">
      <c r="A269" s="59" t="s">
        <v>985</v>
      </c>
      <c r="B269" s="59"/>
      <c r="D269" s="9">
        <v>0</v>
      </c>
      <c r="F269" s="9">
        <v>103760622016</v>
      </c>
    </row>
    <row r="270" spans="1:6" ht="21.75" customHeight="1" x14ac:dyDescent="0.2">
      <c r="A270" s="59" t="s">
        <v>986</v>
      </c>
      <c r="B270" s="59"/>
      <c r="D270" s="9">
        <v>0</v>
      </c>
      <c r="F270" s="9">
        <v>50896182321</v>
      </c>
    </row>
    <row r="271" spans="1:6" ht="21.75" customHeight="1" x14ac:dyDescent="0.2">
      <c r="A271" s="59" t="s">
        <v>987</v>
      </c>
      <c r="B271" s="59"/>
      <c r="D271" s="9">
        <v>0</v>
      </c>
      <c r="F271" s="9">
        <v>1376895313924</v>
      </c>
    </row>
    <row r="272" spans="1:6" ht="21.75" customHeight="1" x14ac:dyDescent="0.2">
      <c r="A272" s="59" t="s">
        <v>417</v>
      </c>
      <c r="B272" s="59"/>
      <c r="D272" s="9">
        <v>12959016366</v>
      </c>
      <c r="F272" s="9">
        <v>389126244395</v>
      </c>
    </row>
    <row r="273" spans="1:6" ht="21.75" customHeight="1" x14ac:dyDescent="0.2">
      <c r="A273" s="59" t="s">
        <v>988</v>
      </c>
      <c r="B273" s="59"/>
      <c r="D273" s="9">
        <v>0</v>
      </c>
      <c r="F273" s="9">
        <v>491777827642</v>
      </c>
    </row>
    <row r="274" spans="1:6" ht="21.75" customHeight="1" x14ac:dyDescent="0.2">
      <c r="A274" s="59" t="s">
        <v>989</v>
      </c>
      <c r="B274" s="59"/>
      <c r="D274" s="9">
        <v>0</v>
      </c>
      <c r="F274" s="9">
        <v>11835616420</v>
      </c>
    </row>
    <row r="275" spans="1:6" ht="21.75" customHeight="1" x14ac:dyDescent="0.2">
      <c r="A275" s="59" t="s">
        <v>990</v>
      </c>
      <c r="B275" s="59"/>
      <c r="D275" s="9">
        <v>0</v>
      </c>
      <c r="F275" s="9">
        <v>38409162352</v>
      </c>
    </row>
    <row r="276" spans="1:6" ht="21.75" customHeight="1" x14ac:dyDescent="0.2">
      <c r="A276" s="59" t="s">
        <v>991</v>
      </c>
      <c r="B276" s="59"/>
      <c r="D276" s="9">
        <v>0</v>
      </c>
      <c r="F276" s="9">
        <v>56162587000</v>
      </c>
    </row>
    <row r="277" spans="1:6" ht="21.75" customHeight="1" x14ac:dyDescent="0.2">
      <c r="A277" s="59" t="s">
        <v>992</v>
      </c>
      <c r="B277" s="59"/>
      <c r="D277" s="9">
        <v>0</v>
      </c>
      <c r="F277" s="9">
        <v>20308106879</v>
      </c>
    </row>
    <row r="278" spans="1:6" ht="21.75" customHeight="1" x14ac:dyDescent="0.2">
      <c r="A278" s="59" t="s">
        <v>993</v>
      </c>
      <c r="B278" s="59"/>
      <c r="D278" s="9">
        <v>0</v>
      </c>
      <c r="F278" s="9">
        <v>31740512000</v>
      </c>
    </row>
    <row r="279" spans="1:6" ht="21.75" customHeight="1" x14ac:dyDescent="0.2">
      <c r="A279" s="59" t="s">
        <v>994</v>
      </c>
      <c r="B279" s="59"/>
      <c r="D279" s="9">
        <v>0</v>
      </c>
      <c r="F279" s="9">
        <v>14404446427</v>
      </c>
    </row>
    <row r="280" spans="1:6" ht="21.75" customHeight="1" x14ac:dyDescent="0.2">
      <c r="A280" s="59" t="s">
        <v>995</v>
      </c>
      <c r="B280" s="59"/>
      <c r="D280" s="9">
        <v>0</v>
      </c>
      <c r="F280" s="9">
        <v>17803895776</v>
      </c>
    </row>
    <row r="281" spans="1:6" ht="21.75" customHeight="1" x14ac:dyDescent="0.2">
      <c r="A281" s="59" t="s">
        <v>996</v>
      </c>
      <c r="B281" s="59"/>
      <c r="D281" s="9">
        <v>0</v>
      </c>
      <c r="F281" s="9">
        <v>35748634599</v>
      </c>
    </row>
    <row r="282" spans="1:6" ht="21.75" customHeight="1" x14ac:dyDescent="0.2">
      <c r="A282" s="59" t="s">
        <v>997</v>
      </c>
      <c r="B282" s="59"/>
      <c r="D282" s="9">
        <v>0</v>
      </c>
      <c r="F282" s="9">
        <v>28414372303</v>
      </c>
    </row>
    <row r="283" spans="1:6" ht="21.75" customHeight="1" x14ac:dyDescent="0.2">
      <c r="A283" s="59" t="s">
        <v>998</v>
      </c>
      <c r="B283" s="59"/>
      <c r="D283" s="9">
        <v>0</v>
      </c>
      <c r="F283" s="9">
        <v>12180215579</v>
      </c>
    </row>
    <row r="284" spans="1:6" ht="21.75" customHeight="1" x14ac:dyDescent="0.2">
      <c r="A284" s="59" t="s">
        <v>999</v>
      </c>
      <c r="B284" s="59"/>
      <c r="D284" s="9">
        <v>0</v>
      </c>
      <c r="F284" s="9">
        <v>35499371193</v>
      </c>
    </row>
    <row r="285" spans="1:6" ht="21.75" customHeight="1" x14ac:dyDescent="0.2">
      <c r="A285" s="59" t="s">
        <v>1000</v>
      </c>
      <c r="B285" s="59"/>
      <c r="D285" s="9">
        <v>0</v>
      </c>
      <c r="F285" s="9">
        <v>52686278900</v>
      </c>
    </row>
    <row r="286" spans="1:6" ht="21.75" customHeight="1" x14ac:dyDescent="0.2">
      <c r="A286" s="59" t="s">
        <v>1001</v>
      </c>
      <c r="B286" s="59"/>
      <c r="D286" s="9">
        <v>0</v>
      </c>
      <c r="F286" s="9">
        <v>30260049402</v>
      </c>
    </row>
    <row r="287" spans="1:6" ht="21.75" customHeight="1" x14ac:dyDescent="0.2">
      <c r="A287" s="59" t="s">
        <v>1002</v>
      </c>
      <c r="B287" s="59"/>
      <c r="D287" s="9">
        <v>0</v>
      </c>
      <c r="F287" s="9">
        <v>25827756566</v>
      </c>
    </row>
    <row r="288" spans="1:6" ht="21.75" customHeight="1" x14ac:dyDescent="0.2">
      <c r="A288" s="59" t="s">
        <v>1003</v>
      </c>
      <c r="B288" s="59"/>
      <c r="D288" s="9">
        <v>0</v>
      </c>
      <c r="F288" s="9">
        <v>134472964648</v>
      </c>
    </row>
    <row r="289" spans="1:6" ht="21.75" customHeight="1" x14ac:dyDescent="0.2">
      <c r="A289" s="59" t="s">
        <v>1004</v>
      </c>
      <c r="B289" s="59"/>
      <c r="D289" s="9">
        <v>0</v>
      </c>
      <c r="F289" s="9">
        <v>66272176012</v>
      </c>
    </row>
    <row r="290" spans="1:6" ht="21.75" customHeight="1" x14ac:dyDescent="0.2">
      <c r="A290" s="59" t="s">
        <v>1005</v>
      </c>
      <c r="B290" s="59"/>
      <c r="D290" s="9">
        <v>0</v>
      </c>
      <c r="F290" s="9">
        <v>110097709391</v>
      </c>
    </row>
    <row r="291" spans="1:6" ht="21.75" customHeight="1" x14ac:dyDescent="0.2">
      <c r="A291" s="59" t="s">
        <v>1006</v>
      </c>
      <c r="B291" s="59"/>
      <c r="D291" s="9">
        <v>0</v>
      </c>
      <c r="F291" s="9">
        <v>136495620922</v>
      </c>
    </row>
    <row r="292" spans="1:6" ht="21.75" customHeight="1" x14ac:dyDescent="0.2">
      <c r="A292" s="59" t="s">
        <v>1007</v>
      </c>
      <c r="B292" s="59"/>
      <c r="D292" s="9">
        <v>0</v>
      </c>
      <c r="F292" s="9">
        <v>55256927848</v>
      </c>
    </row>
    <row r="293" spans="1:6" ht="21.75" customHeight="1" x14ac:dyDescent="0.2">
      <c r="A293" s="59" t="s">
        <v>1008</v>
      </c>
      <c r="B293" s="59"/>
      <c r="D293" s="9">
        <v>0</v>
      </c>
      <c r="F293" s="9">
        <v>31209566558</v>
      </c>
    </row>
    <row r="294" spans="1:6" ht="21.75" customHeight="1" x14ac:dyDescent="0.2">
      <c r="A294" s="59" t="s">
        <v>1009</v>
      </c>
      <c r="B294" s="59"/>
      <c r="D294" s="9">
        <v>0</v>
      </c>
      <c r="F294" s="9">
        <v>491878508854</v>
      </c>
    </row>
    <row r="295" spans="1:6" ht="21.75" customHeight="1" x14ac:dyDescent="0.2">
      <c r="A295" s="59" t="s">
        <v>1010</v>
      </c>
      <c r="B295" s="59"/>
      <c r="D295" s="9">
        <v>0</v>
      </c>
      <c r="F295" s="9">
        <v>234723407422</v>
      </c>
    </row>
    <row r="296" spans="1:6" ht="21.75" customHeight="1" x14ac:dyDescent="0.2">
      <c r="A296" s="59" t="s">
        <v>418</v>
      </c>
      <c r="B296" s="59"/>
      <c r="D296" s="9">
        <v>16008196702</v>
      </c>
      <c r="F296" s="9">
        <v>96566988431</v>
      </c>
    </row>
    <row r="297" spans="1:6" ht="21.75" customHeight="1" x14ac:dyDescent="0.2">
      <c r="A297" s="59" t="s">
        <v>420</v>
      </c>
      <c r="B297" s="59"/>
      <c r="D297" s="9">
        <v>6860655725</v>
      </c>
      <c r="F297" s="9">
        <v>57025600683</v>
      </c>
    </row>
    <row r="298" spans="1:6" ht="21.75" customHeight="1" x14ac:dyDescent="0.2">
      <c r="A298" s="59" t="s">
        <v>1011</v>
      </c>
      <c r="B298" s="59"/>
      <c r="D298" s="9">
        <v>0</v>
      </c>
      <c r="F298" s="9">
        <v>104028520094</v>
      </c>
    </row>
    <row r="299" spans="1:6" ht="21.75" customHeight="1" x14ac:dyDescent="0.2">
      <c r="A299" s="59" t="s">
        <v>421</v>
      </c>
      <c r="B299" s="59"/>
      <c r="D299" s="9">
        <v>11434426229</v>
      </c>
      <c r="F299" s="9">
        <v>68976420387</v>
      </c>
    </row>
    <row r="300" spans="1:6" ht="21.75" customHeight="1" x14ac:dyDescent="0.2">
      <c r="A300" s="59" t="s">
        <v>1012</v>
      </c>
      <c r="B300" s="59"/>
      <c r="D300" s="9">
        <v>0</v>
      </c>
      <c r="F300" s="9">
        <v>14647613680</v>
      </c>
    </row>
    <row r="301" spans="1:6" ht="21.75" customHeight="1" x14ac:dyDescent="0.2">
      <c r="A301" s="59" t="s">
        <v>1013</v>
      </c>
      <c r="B301" s="59"/>
      <c r="D301" s="9">
        <v>0</v>
      </c>
      <c r="F301" s="9">
        <v>159196721288</v>
      </c>
    </row>
    <row r="302" spans="1:6" ht="21.75" customHeight="1" x14ac:dyDescent="0.2">
      <c r="A302" s="59" t="s">
        <v>422</v>
      </c>
      <c r="B302" s="59"/>
      <c r="D302" s="9">
        <v>182950819664</v>
      </c>
      <c r="F302" s="9">
        <v>1068196721264</v>
      </c>
    </row>
    <row r="303" spans="1:6" ht="21.75" customHeight="1" x14ac:dyDescent="0.2">
      <c r="A303" s="59" t="s">
        <v>1014</v>
      </c>
      <c r="B303" s="59"/>
      <c r="D303" s="9">
        <v>0</v>
      </c>
      <c r="F303" s="9">
        <v>359820218517</v>
      </c>
    </row>
    <row r="304" spans="1:6" ht="21.75" customHeight="1" x14ac:dyDescent="0.2">
      <c r="A304" s="59" t="s">
        <v>1015</v>
      </c>
      <c r="B304" s="59"/>
      <c r="D304" s="9">
        <v>0</v>
      </c>
      <c r="F304" s="9">
        <v>44616393408</v>
      </c>
    </row>
    <row r="305" spans="1:6" ht="21.75" customHeight="1" x14ac:dyDescent="0.2">
      <c r="A305" s="59" t="s">
        <v>1016</v>
      </c>
      <c r="B305" s="59"/>
      <c r="D305" s="9">
        <v>0</v>
      </c>
      <c r="F305" s="9">
        <v>41569672081</v>
      </c>
    </row>
    <row r="306" spans="1:6" ht="21.75" customHeight="1" x14ac:dyDescent="0.2">
      <c r="A306" s="59" t="s">
        <v>1017</v>
      </c>
      <c r="B306" s="59"/>
      <c r="D306" s="9">
        <v>0</v>
      </c>
      <c r="F306" s="9">
        <v>49352458997</v>
      </c>
    </row>
    <row r="307" spans="1:6" ht="21.75" customHeight="1" x14ac:dyDescent="0.2">
      <c r="A307" s="59" t="s">
        <v>424</v>
      </c>
      <c r="B307" s="59"/>
      <c r="D307" s="9">
        <v>9590163934</v>
      </c>
      <c r="F307" s="9">
        <v>119508196716</v>
      </c>
    </row>
    <row r="308" spans="1:6" ht="21.75" customHeight="1" x14ac:dyDescent="0.2">
      <c r="A308" s="59" t="s">
        <v>425</v>
      </c>
      <c r="B308" s="59"/>
      <c r="D308" s="9">
        <v>6860655725</v>
      </c>
      <c r="F308" s="9">
        <v>37844262225</v>
      </c>
    </row>
    <row r="309" spans="1:6" ht="21.75" customHeight="1" x14ac:dyDescent="0.2">
      <c r="A309" s="59" t="s">
        <v>426</v>
      </c>
      <c r="B309" s="59"/>
      <c r="D309" s="9">
        <v>11434426229</v>
      </c>
      <c r="F309" s="9">
        <v>129467213109</v>
      </c>
    </row>
    <row r="310" spans="1:6" ht="21.75" customHeight="1" x14ac:dyDescent="0.2">
      <c r="A310" s="59" t="s">
        <v>427</v>
      </c>
      <c r="B310" s="59"/>
      <c r="D310" s="9">
        <v>855737704</v>
      </c>
      <c r="F310" s="9">
        <v>60329508132</v>
      </c>
    </row>
    <row r="311" spans="1:6" ht="21.75" customHeight="1" x14ac:dyDescent="0.2">
      <c r="A311" s="59" t="s">
        <v>1018</v>
      </c>
      <c r="B311" s="59"/>
      <c r="D311" s="9">
        <v>0</v>
      </c>
      <c r="F311" s="9">
        <v>150833333289</v>
      </c>
    </row>
    <row r="312" spans="1:6" ht="21.75" customHeight="1" x14ac:dyDescent="0.2">
      <c r="A312" s="59" t="s">
        <v>430</v>
      </c>
      <c r="B312" s="59"/>
      <c r="D312" s="9">
        <v>2096629</v>
      </c>
      <c r="F312" s="9">
        <v>2121963</v>
      </c>
    </row>
    <row r="313" spans="1:6" ht="21.75" customHeight="1" x14ac:dyDescent="0.2">
      <c r="A313" s="59" t="s">
        <v>1019</v>
      </c>
      <c r="B313" s="59"/>
      <c r="D313" s="9">
        <v>0</v>
      </c>
      <c r="F313" s="9">
        <v>19322404350</v>
      </c>
    </row>
    <row r="314" spans="1:6" ht="21.75" customHeight="1" x14ac:dyDescent="0.2">
      <c r="A314" s="59" t="s">
        <v>1020</v>
      </c>
      <c r="B314" s="59"/>
      <c r="D314" s="9">
        <v>0</v>
      </c>
      <c r="F314" s="9">
        <v>34118852439</v>
      </c>
    </row>
    <row r="315" spans="1:6" ht="21.75" customHeight="1" x14ac:dyDescent="0.2">
      <c r="A315" s="59" t="s">
        <v>1021</v>
      </c>
      <c r="B315" s="59"/>
      <c r="D315" s="9">
        <v>0</v>
      </c>
      <c r="F315" s="9">
        <v>654872513622</v>
      </c>
    </row>
    <row r="316" spans="1:6" ht="21.75" customHeight="1" x14ac:dyDescent="0.2">
      <c r="A316" s="59" t="s">
        <v>1022</v>
      </c>
      <c r="B316" s="59"/>
      <c r="D316" s="9">
        <v>0</v>
      </c>
      <c r="F316" s="9">
        <v>37532786866</v>
      </c>
    </row>
    <row r="317" spans="1:6" ht="21.75" customHeight="1" x14ac:dyDescent="0.2">
      <c r="A317" s="59" t="s">
        <v>431</v>
      </c>
      <c r="B317" s="59"/>
      <c r="D317" s="9">
        <v>33583333323</v>
      </c>
      <c r="F317" s="9">
        <v>171166666614</v>
      </c>
    </row>
    <row r="318" spans="1:6" ht="21.75" customHeight="1" x14ac:dyDescent="0.2">
      <c r="A318" s="59" t="s">
        <v>1023</v>
      </c>
      <c r="B318" s="59"/>
      <c r="D318" s="9">
        <v>0</v>
      </c>
      <c r="F318" s="9">
        <v>38198360634</v>
      </c>
    </row>
    <row r="319" spans="1:6" ht="21.75" customHeight="1" x14ac:dyDescent="0.2">
      <c r="A319" s="59" t="s">
        <v>433</v>
      </c>
      <c r="B319" s="59"/>
      <c r="D319" s="9">
        <v>4573770473</v>
      </c>
      <c r="F319" s="9">
        <v>147098360551</v>
      </c>
    </row>
    <row r="320" spans="1:6" ht="21.75" customHeight="1" x14ac:dyDescent="0.2">
      <c r="A320" s="59" t="s">
        <v>434</v>
      </c>
      <c r="B320" s="59"/>
      <c r="D320" s="9">
        <v>2286885221</v>
      </c>
      <c r="F320" s="9">
        <v>15122950707</v>
      </c>
    </row>
    <row r="321" spans="1:6" ht="21.75" customHeight="1" x14ac:dyDescent="0.2">
      <c r="A321" s="59" t="s">
        <v>435</v>
      </c>
      <c r="B321" s="59"/>
      <c r="D321" s="9">
        <v>25155737679</v>
      </c>
      <c r="F321" s="9">
        <v>123344262168</v>
      </c>
    </row>
    <row r="322" spans="1:6" ht="21.75" customHeight="1" x14ac:dyDescent="0.2">
      <c r="A322" s="59" t="s">
        <v>436</v>
      </c>
      <c r="B322" s="59"/>
      <c r="D322" s="9">
        <v>11434426229</v>
      </c>
      <c r="F322" s="9">
        <v>56065573768</v>
      </c>
    </row>
    <row r="323" spans="1:6" ht="21.75" customHeight="1" x14ac:dyDescent="0.2">
      <c r="A323" s="59" t="s">
        <v>1024</v>
      </c>
      <c r="B323" s="59"/>
      <c r="D323" s="9">
        <v>0</v>
      </c>
      <c r="F323" s="9">
        <v>206021857902</v>
      </c>
    </row>
    <row r="324" spans="1:6" ht="21.75" customHeight="1" x14ac:dyDescent="0.2">
      <c r="A324" s="59" t="s">
        <v>1025</v>
      </c>
      <c r="B324" s="59"/>
      <c r="D324" s="9">
        <v>0</v>
      </c>
      <c r="F324" s="9">
        <v>26999999982</v>
      </c>
    </row>
    <row r="325" spans="1:6" ht="21.75" customHeight="1" x14ac:dyDescent="0.2">
      <c r="A325" s="59" t="s">
        <v>437</v>
      </c>
      <c r="B325" s="59"/>
      <c r="D325" s="9">
        <v>3983606541</v>
      </c>
      <c r="F325" s="9">
        <v>94057376965</v>
      </c>
    </row>
    <row r="326" spans="1:6" ht="21.75" customHeight="1" x14ac:dyDescent="0.2">
      <c r="A326" s="59" t="s">
        <v>438</v>
      </c>
      <c r="B326" s="59"/>
      <c r="D326" s="9">
        <v>6772131144</v>
      </c>
      <c r="F326" s="9">
        <v>75467213094</v>
      </c>
    </row>
    <row r="327" spans="1:6" ht="21.75" customHeight="1" x14ac:dyDescent="0.2">
      <c r="A327" s="59" t="s">
        <v>1026</v>
      </c>
      <c r="B327" s="59"/>
      <c r="D327" s="9">
        <v>0</v>
      </c>
      <c r="F327" s="9">
        <v>782667213073</v>
      </c>
    </row>
    <row r="328" spans="1:6" ht="21.75" customHeight="1" x14ac:dyDescent="0.2">
      <c r="A328" s="59" t="s">
        <v>439</v>
      </c>
      <c r="B328" s="59"/>
      <c r="D328" s="9">
        <v>38114754076</v>
      </c>
      <c r="F328" s="9">
        <v>385081967162</v>
      </c>
    </row>
    <row r="329" spans="1:6" ht="21.75" customHeight="1" x14ac:dyDescent="0.2">
      <c r="A329" s="59" t="s">
        <v>441</v>
      </c>
      <c r="B329" s="59"/>
      <c r="D329" s="9">
        <v>9147540977</v>
      </c>
      <c r="F329" s="9">
        <v>42786885215</v>
      </c>
    </row>
    <row r="330" spans="1:6" ht="21.75" customHeight="1" x14ac:dyDescent="0.2">
      <c r="A330" s="59" t="s">
        <v>1027</v>
      </c>
      <c r="B330" s="59"/>
      <c r="D330" s="9">
        <v>0</v>
      </c>
      <c r="F330" s="9">
        <v>99180327840</v>
      </c>
    </row>
    <row r="331" spans="1:6" ht="21.75" customHeight="1" x14ac:dyDescent="0.2">
      <c r="A331" s="59" t="s">
        <v>442</v>
      </c>
      <c r="B331" s="59"/>
      <c r="D331" s="9">
        <v>11434426229</v>
      </c>
      <c r="F331" s="9">
        <v>53114754096</v>
      </c>
    </row>
    <row r="332" spans="1:6" ht="21.75" customHeight="1" x14ac:dyDescent="0.2">
      <c r="A332" s="59" t="s">
        <v>443</v>
      </c>
      <c r="B332" s="59"/>
      <c r="D332" s="9">
        <v>11434426229</v>
      </c>
      <c r="F332" s="9">
        <v>53114754096</v>
      </c>
    </row>
    <row r="333" spans="1:6" ht="21.75" customHeight="1" x14ac:dyDescent="0.2">
      <c r="A333" s="59" t="s">
        <v>1028</v>
      </c>
      <c r="B333" s="59"/>
      <c r="D333" s="9">
        <v>0</v>
      </c>
      <c r="F333" s="9">
        <v>127868852384</v>
      </c>
    </row>
    <row r="334" spans="1:6" ht="21.75" customHeight="1" x14ac:dyDescent="0.2">
      <c r="A334" s="59" t="s">
        <v>444</v>
      </c>
      <c r="B334" s="59"/>
      <c r="D334" s="9">
        <v>2987704899</v>
      </c>
      <c r="F334" s="9">
        <v>31389344207</v>
      </c>
    </row>
    <row r="335" spans="1:6" ht="21.75" customHeight="1" x14ac:dyDescent="0.2">
      <c r="A335" s="59" t="s">
        <v>1029</v>
      </c>
      <c r="B335" s="59"/>
      <c r="D335" s="9">
        <v>0</v>
      </c>
      <c r="F335" s="9">
        <v>25672131100</v>
      </c>
    </row>
    <row r="336" spans="1:6" ht="21.75" customHeight="1" x14ac:dyDescent="0.2">
      <c r="A336" s="59" t="s">
        <v>1030</v>
      </c>
      <c r="B336" s="59"/>
      <c r="D336" s="9">
        <v>0</v>
      </c>
      <c r="F336" s="9">
        <v>52377049178</v>
      </c>
    </row>
    <row r="337" spans="1:6" ht="21.75" customHeight="1" x14ac:dyDescent="0.2">
      <c r="A337" s="59" t="s">
        <v>1031</v>
      </c>
      <c r="B337" s="59"/>
      <c r="D337" s="9">
        <v>0</v>
      </c>
      <c r="F337" s="9">
        <v>32827868851</v>
      </c>
    </row>
    <row r="338" spans="1:6" ht="21.75" customHeight="1" x14ac:dyDescent="0.2">
      <c r="A338" s="59" t="s">
        <v>445</v>
      </c>
      <c r="B338" s="59"/>
      <c r="D338" s="9">
        <v>3430327847</v>
      </c>
      <c r="F338" s="9">
        <v>60049180247</v>
      </c>
    </row>
    <row r="339" spans="1:6" ht="21.75" customHeight="1" x14ac:dyDescent="0.2">
      <c r="A339" s="59" t="s">
        <v>446</v>
      </c>
      <c r="B339" s="59"/>
      <c r="D339" s="9">
        <v>126625683043</v>
      </c>
      <c r="F339" s="9">
        <v>559275956213</v>
      </c>
    </row>
    <row r="340" spans="1:6" ht="21.75" customHeight="1" x14ac:dyDescent="0.2">
      <c r="A340" s="59" t="s">
        <v>448</v>
      </c>
      <c r="B340" s="59"/>
      <c r="D340" s="9">
        <v>40520218575</v>
      </c>
      <c r="F340" s="9">
        <v>325013387935</v>
      </c>
    </row>
    <row r="341" spans="1:6" ht="21.75" customHeight="1" x14ac:dyDescent="0.2">
      <c r="A341" s="59" t="s">
        <v>1032</v>
      </c>
      <c r="B341" s="59"/>
      <c r="D341" s="9">
        <v>0</v>
      </c>
      <c r="F341" s="9">
        <v>55180327840</v>
      </c>
    </row>
    <row r="342" spans="1:6" ht="21.75" customHeight="1" x14ac:dyDescent="0.2">
      <c r="A342" s="59" t="s">
        <v>1033</v>
      </c>
      <c r="B342" s="59"/>
      <c r="D342" s="9">
        <v>0</v>
      </c>
      <c r="F342" s="9">
        <v>53704918030</v>
      </c>
    </row>
    <row r="343" spans="1:6" ht="21.75" customHeight="1" x14ac:dyDescent="0.2">
      <c r="A343" s="59" t="s">
        <v>450</v>
      </c>
      <c r="B343" s="59"/>
      <c r="D343" s="9">
        <v>13942622934</v>
      </c>
      <c r="F343" s="9">
        <v>66614754018</v>
      </c>
    </row>
    <row r="344" spans="1:6" ht="21.75" customHeight="1" x14ac:dyDescent="0.2">
      <c r="A344" s="59" t="s">
        <v>1034</v>
      </c>
      <c r="B344" s="59"/>
      <c r="D344" s="9">
        <v>0</v>
      </c>
      <c r="F344" s="9">
        <v>18811475409</v>
      </c>
    </row>
    <row r="345" spans="1:6" ht="21.75" customHeight="1" x14ac:dyDescent="0.2">
      <c r="A345" s="59" t="s">
        <v>1035</v>
      </c>
      <c r="B345" s="59"/>
      <c r="D345" s="9">
        <v>0</v>
      </c>
      <c r="F345" s="9">
        <v>20139344238</v>
      </c>
    </row>
    <row r="346" spans="1:6" ht="21.75" customHeight="1" x14ac:dyDescent="0.2">
      <c r="A346" s="59" t="s">
        <v>1036</v>
      </c>
      <c r="B346" s="59"/>
      <c r="D346" s="9">
        <v>0</v>
      </c>
      <c r="F346" s="9">
        <v>17704918032</v>
      </c>
    </row>
    <row r="347" spans="1:6" ht="21.75" customHeight="1" x14ac:dyDescent="0.2">
      <c r="A347" s="59" t="s">
        <v>1037</v>
      </c>
      <c r="B347" s="59"/>
      <c r="D347" s="9">
        <v>0</v>
      </c>
      <c r="F347" s="9">
        <v>36811475373</v>
      </c>
    </row>
    <row r="348" spans="1:6" ht="21.75" customHeight="1" x14ac:dyDescent="0.2">
      <c r="A348" s="59" t="s">
        <v>1038</v>
      </c>
      <c r="B348" s="59"/>
      <c r="D348" s="9">
        <v>0</v>
      </c>
      <c r="F348" s="9">
        <v>25377049162</v>
      </c>
    </row>
    <row r="349" spans="1:6" ht="21.75" customHeight="1" x14ac:dyDescent="0.2">
      <c r="A349" s="59" t="s">
        <v>451</v>
      </c>
      <c r="B349" s="59"/>
      <c r="D349" s="9">
        <v>16930327860</v>
      </c>
      <c r="F349" s="9">
        <v>259598360617</v>
      </c>
    </row>
    <row r="350" spans="1:6" ht="21.75" customHeight="1" x14ac:dyDescent="0.2">
      <c r="A350" s="59" t="s">
        <v>452</v>
      </c>
      <c r="B350" s="59"/>
      <c r="D350" s="9">
        <v>221311474</v>
      </c>
      <c r="F350" s="9">
        <v>20508196684</v>
      </c>
    </row>
    <row r="351" spans="1:6" ht="21.75" customHeight="1" x14ac:dyDescent="0.2">
      <c r="A351" s="59" t="s">
        <v>453</v>
      </c>
      <c r="B351" s="59"/>
      <c r="D351" s="9">
        <v>6860655725</v>
      </c>
      <c r="F351" s="9">
        <v>32680327835</v>
      </c>
    </row>
    <row r="352" spans="1:6" ht="21.75" customHeight="1" x14ac:dyDescent="0.2">
      <c r="A352" s="59" t="s">
        <v>1039</v>
      </c>
      <c r="B352" s="59"/>
      <c r="D352" s="9">
        <v>0</v>
      </c>
      <c r="F352" s="9">
        <v>162295081960</v>
      </c>
    </row>
    <row r="353" spans="1:6" ht="21.75" customHeight="1" x14ac:dyDescent="0.2">
      <c r="A353" s="59" t="s">
        <v>454</v>
      </c>
      <c r="B353" s="59"/>
      <c r="D353" s="9">
        <v>5975409825</v>
      </c>
      <c r="F353" s="9">
        <v>68680327819</v>
      </c>
    </row>
    <row r="354" spans="1:6" ht="21.75" customHeight="1" x14ac:dyDescent="0.2">
      <c r="A354" s="59" t="s">
        <v>455</v>
      </c>
      <c r="B354" s="59"/>
      <c r="D354" s="9">
        <v>11434426209</v>
      </c>
      <c r="F354" s="9">
        <v>48278688438</v>
      </c>
    </row>
    <row r="355" spans="1:6" ht="21.75" customHeight="1" x14ac:dyDescent="0.2">
      <c r="A355" s="59" t="s">
        <v>456</v>
      </c>
      <c r="B355" s="59"/>
      <c r="D355" s="9">
        <v>7967213109</v>
      </c>
      <c r="F355" s="9">
        <v>33049180304</v>
      </c>
    </row>
    <row r="356" spans="1:6" ht="21.75" customHeight="1" x14ac:dyDescent="0.2">
      <c r="A356" s="59" t="s">
        <v>457</v>
      </c>
      <c r="B356" s="59"/>
      <c r="D356" s="9">
        <v>23606557353</v>
      </c>
      <c r="F356" s="9">
        <v>97049180229</v>
      </c>
    </row>
    <row r="357" spans="1:6" ht="21.75" customHeight="1" x14ac:dyDescent="0.2">
      <c r="A357" s="59" t="s">
        <v>458</v>
      </c>
      <c r="B357" s="59"/>
      <c r="D357" s="9">
        <v>52598360641</v>
      </c>
      <c r="F357" s="9">
        <v>195122950765</v>
      </c>
    </row>
    <row r="358" spans="1:6" ht="21.75" customHeight="1" x14ac:dyDescent="0.2">
      <c r="A358" s="59" t="s">
        <v>1040</v>
      </c>
      <c r="B358" s="59"/>
      <c r="D358" s="9">
        <v>0</v>
      </c>
      <c r="F358" s="9">
        <v>38213114708</v>
      </c>
    </row>
    <row r="359" spans="1:6" ht="21.75" customHeight="1" x14ac:dyDescent="0.2">
      <c r="A359" s="59" t="s">
        <v>460</v>
      </c>
      <c r="B359" s="59"/>
      <c r="D359" s="9">
        <v>6860655725</v>
      </c>
      <c r="F359" s="9">
        <v>25229508150</v>
      </c>
    </row>
    <row r="360" spans="1:6" ht="21.75" customHeight="1" x14ac:dyDescent="0.2">
      <c r="A360" s="59" t="s">
        <v>1041</v>
      </c>
      <c r="B360" s="59"/>
      <c r="D360" s="9">
        <v>0</v>
      </c>
      <c r="F360" s="9">
        <v>14016393442</v>
      </c>
    </row>
    <row r="361" spans="1:6" ht="21.75" customHeight="1" x14ac:dyDescent="0.2">
      <c r="A361" s="59" t="s">
        <v>1042</v>
      </c>
      <c r="B361" s="59"/>
      <c r="D361" s="9">
        <v>0</v>
      </c>
      <c r="F361" s="9">
        <v>53114754096</v>
      </c>
    </row>
    <row r="362" spans="1:6" ht="21.75" customHeight="1" x14ac:dyDescent="0.2">
      <c r="A362" s="59" t="s">
        <v>1043</v>
      </c>
      <c r="B362" s="59"/>
      <c r="D362" s="9">
        <v>0</v>
      </c>
      <c r="F362" s="9">
        <v>10918032779</v>
      </c>
    </row>
    <row r="363" spans="1:6" ht="21.75" customHeight="1" x14ac:dyDescent="0.2">
      <c r="A363" s="59" t="s">
        <v>461</v>
      </c>
      <c r="B363" s="59"/>
      <c r="D363" s="9">
        <v>3430327847</v>
      </c>
      <c r="F363" s="9">
        <v>27774590097</v>
      </c>
    </row>
    <row r="364" spans="1:6" ht="21.75" customHeight="1" x14ac:dyDescent="0.2">
      <c r="A364" s="59" t="s">
        <v>462</v>
      </c>
      <c r="B364" s="59"/>
      <c r="D364" s="9">
        <v>11950794</v>
      </c>
      <c r="F364" s="9">
        <v>47360554</v>
      </c>
    </row>
    <row r="365" spans="1:6" ht="21.75" customHeight="1" x14ac:dyDescent="0.2">
      <c r="A365" s="59" t="s">
        <v>1044</v>
      </c>
      <c r="B365" s="59"/>
      <c r="D365" s="9">
        <v>0</v>
      </c>
      <c r="F365" s="9">
        <v>15491803260</v>
      </c>
    </row>
    <row r="366" spans="1:6" ht="21.75" customHeight="1" x14ac:dyDescent="0.2">
      <c r="A366" s="59" t="s">
        <v>463</v>
      </c>
      <c r="B366" s="59"/>
      <c r="D366" s="9">
        <v>19438524580</v>
      </c>
      <c r="F366" s="9">
        <v>67721311440</v>
      </c>
    </row>
    <row r="367" spans="1:6" ht="21.75" customHeight="1" x14ac:dyDescent="0.2">
      <c r="A367" s="59" t="s">
        <v>465</v>
      </c>
      <c r="B367" s="59"/>
      <c r="D367" s="9">
        <v>6860655725</v>
      </c>
      <c r="F367" s="9">
        <v>23680327825</v>
      </c>
    </row>
    <row r="368" spans="1:6" ht="21.75" customHeight="1" x14ac:dyDescent="0.2">
      <c r="A368" s="59" t="s">
        <v>466</v>
      </c>
      <c r="B368" s="59"/>
      <c r="D368" s="9">
        <v>4825327847</v>
      </c>
      <c r="F368" s="9">
        <v>37679754022</v>
      </c>
    </row>
    <row r="369" spans="1:6" ht="21.75" customHeight="1" x14ac:dyDescent="0.2">
      <c r="A369" s="59" t="s">
        <v>468</v>
      </c>
      <c r="B369" s="59"/>
      <c r="D369" s="9">
        <v>8004098351</v>
      </c>
      <c r="F369" s="9">
        <v>27110655705</v>
      </c>
    </row>
    <row r="370" spans="1:6" ht="21.75" customHeight="1" x14ac:dyDescent="0.2">
      <c r="A370" s="59" t="s">
        <v>470</v>
      </c>
      <c r="B370" s="59"/>
      <c r="D370" s="9">
        <v>8004098351</v>
      </c>
      <c r="F370" s="9">
        <v>27110655705</v>
      </c>
    </row>
    <row r="371" spans="1:6" ht="21.75" customHeight="1" x14ac:dyDescent="0.2">
      <c r="A371" s="59" t="s">
        <v>1045</v>
      </c>
      <c r="B371" s="59"/>
      <c r="D371" s="9">
        <v>0</v>
      </c>
      <c r="F371" s="9">
        <v>15491803260</v>
      </c>
    </row>
    <row r="372" spans="1:6" ht="21.75" customHeight="1" x14ac:dyDescent="0.2">
      <c r="A372" s="59" t="s">
        <v>1046</v>
      </c>
      <c r="B372" s="59"/>
      <c r="D372" s="9">
        <v>0</v>
      </c>
      <c r="F372" s="9">
        <v>27885245868</v>
      </c>
    </row>
    <row r="373" spans="1:6" ht="21.75" customHeight="1" x14ac:dyDescent="0.2">
      <c r="A373" s="59" t="s">
        <v>1047</v>
      </c>
      <c r="B373" s="59"/>
      <c r="D373" s="9">
        <v>0</v>
      </c>
      <c r="F373" s="9">
        <v>19549180327</v>
      </c>
    </row>
    <row r="374" spans="1:6" ht="21.75" customHeight="1" x14ac:dyDescent="0.2">
      <c r="A374" s="59" t="s">
        <v>1048</v>
      </c>
      <c r="B374" s="59"/>
      <c r="D374" s="9">
        <v>0</v>
      </c>
      <c r="F374" s="9">
        <v>15639344251</v>
      </c>
    </row>
    <row r="375" spans="1:6" ht="21.75" customHeight="1" x14ac:dyDescent="0.2">
      <c r="A375" s="59" t="s">
        <v>471</v>
      </c>
      <c r="B375" s="59"/>
      <c r="D375" s="9">
        <v>4573770473</v>
      </c>
      <c r="F375" s="9">
        <v>26557377018</v>
      </c>
    </row>
    <row r="376" spans="1:6" ht="21.75" customHeight="1" x14ac:dyDescent="0.2">
      <c r="A376" s="59" t="s">
        <v>472</v>
      </c>
      <c r="B376" s="59"/>
      <c r="D376" s="9">
        <v>8963114751</v>
      </c>
      <c r="F376" s="9">
        <v>59163934414</v>
      </c>
    </row>
    <row r="377" spans="1:6" ht="21.75" customHeight="1" x14ac:dyDescent="0.2">
      <c r="A377" s="59" t="s">
        <v>473</v>
      </c>
      <c r="B377" s="59"/>
      <c r="D377" s="9">
        <v>9959016393</v>
      </c>
      <c r="F377" s="9">
        <v>35409836064</v>
      </c>
    </row>
    <row r="378" spans="1:6" ht="21.75" customHeight="1" x14ac:dyDescent="0.2">
      <c r="A378" s="59" t="s">
        <v>474</v>
      </c>
      <c r="B378" s="59"/>
      <c r="D378" s="9">
        <v>8544836043</v>
      </c>
      <c r="F378" s="9">
        <v>67266885164</v>
      </c>
    </row>
    <row r="379" spans="1:6" ht="21.75" customHeight="1" x14ac:dyDescent="0.2">
      <c r="A379" s="59" t="s">
        <v>1049</v>
      </c>
      <c r="B379" s="59"/>
      <c r="D379" s="9">
        <v>0</v>
      </c>
      <c r="F379" s="9">
        <v>39172131134</v>
      </c>
    </row>
    <row r="380" spans="1:6" ht="21.75" customHeight="1" x14ac:dyDescent="0.2">
      <c r="A380" s="59" t="s">
        <v>475</v>
      </c>
      <c r="B380" s="59"/>
      <c r="D380" s="9">
        <v>11434426229</v>
      </c>
      <c r="F380" s="9">
        <v>35778688523</v>
      </c>
    </row>
    <row r="381" spans="1:6" ht="21.75" customHeight="1" x14ac:dyDescent="0.2">
      <c r="A381" s="59" t="s">
        <v>476</v>
      </c>
      <c r="B381" s="59"/>
      <c r="D381" s="9">
        <v>5975409825</v>
      </c>
      <c r="F381" s="9">
        <v>20581967175</v>
      </c>
    </row>
    <row r="382" spans="1:6" ht="21.75" customHeight="1" x14ac:dyDescent="0.2">
      <c r="A382" s="59" t="s">
        <v>1050</v>
      </c>
      <c r="B382" s="59"/>
      <c r="D382" s="9">
        <v>0</v>
      </c>
      <c r="F382" s="9">
        <v>17336065573</v>
      </c>
    </row>
    <row r="383" spans="1:6" ht="21.75" customHeight="1" x14ac:dyDescent="0.2">
      <c r="A383" s="59" t="s">
        <v>477</v>
      </c>
      <c r="B383" s="59"/>
      <c r="D383" s="9">
        <v>7967213109</v>
      </c>
      <c r="F383" s="9">
        <v>27442622931</v>
      </c>
    </row>
    <row r="384" spans="1:6" ht="21.75" customHeight="1" x14ac:dyDescent="0.2">
      <c r="A384" s="59" t="s">
        <v>1051</v>
      </c>
      <c r="B384" s="59"/>
      <c r="D384" s="9">
        <v>0</v>
      </c>
      <c r="F384" s="9">
        <v>38360655736</v>
      </c>
    </row>
    <row r="385" spans="1:6" ht="21.75" customHeight="1" x14ac:dyDescent="0.2">
      <c r="A385" s="59" t="s">
        <v>478</v>
      </c>
      <c r="B385" s="59"/>
      <c r="D385" s="9">
        <v>9590163934</v>
      </c>
      <c r="F385" s="9">
        <v>33196721310</v>
      </c>
    </row>
    <row r="386" spans="1:6" ht="21.75" customHeight="1" x14ac:dyDescent="0.2">
      <c r="A386" s="59" t="s">
        <v>479</v>
      </c>
      <c r="B386" s="59"/>
      <c r="D386" s="9">
        <v>737704918</v>
      </c>
      <c r="F386" s="9">
        <v>24344262294</v>
      </c>
    </row>
    <row r="387" spans="1:6" ht="21.75" customHeight="1" x14ac:dyDescent="0.2">
      <c r="A387" s="59" t="s">
        <v>1052</v>
      </c>
      <c r="B387" s="59"/>
      <c r="D387" s="9">
        <v>0</v>
      </c>
      <c r="F387" s="9">
        <v>16598360655</v>
      </c>
    </row>
    <row r="388" spans="1:6" ht="21.75" customHeight="1" x14ac:dyDescent="0.2">
      <c r="A388" s="59" t="s">
        <v>480</v>
      </c>
      <c r="B388" s="59"/>
      <c r="D388" s="9">
        <v>15500000000</v>
      </c>
      <c r="F388" s="9">
        <v>59999999975</v>
      </c>
    </row>
    <row r="389" spans="1:6" ht="21.75" customHeight="1" x14ac:dyDescent="0.2">
      <c r="A389" s="59" t="s">
        <v>1053</v>
      </c>
      <c r="B389" s="59"/>
      <c r="D389" s="9">
        <v>0</v>
      </c>
      <c r="F389" s="9">
        <v>30245901638</v>
      </c>
    </row>
    <row r="390" spans="1:6" ht="21.75" customHeight="1" x14ac:dyDescent="0.2">
      <c r="A390" s="59" t="s">
        <v>482</v>
      </c>
      <c r="B390" s="59"/>
      <c r="D390" s="9">
        <v>12540983606</v>
      </c>
      <c r="F390" s="9">
        <v>56803278686</v>
      </c>
    </row>
    <row r="391" spans="1:6" ht="21.75" customHeight="1" x14ac:dyDescent="0.2">
      <c r="A391" s="59" t="s">
        <v>484</v>
      </c>
      <c r="B391" s="59"/>
      <c r="D391" s="9">
        <v>45737704916</v>
      </c>
      <c r="F391" s="9">
        <v>132786885240</v>
      </c>
    </row>
    <row r="392" spans="1:6" ht="21.75" customHeight="1" x14ac:dyDescent="0.2">
      <c r="A392" s="59" t="s">
        <v>1054</v>
      </c>
      <c r="B392" s="59"/>
      <c r="D392" s="9">
        <v>0</v>
      </c>
      <c r="F392" s="9">
        <v>14754098360</v>
      </c>
    </row>
    <row r="393" spans="1:6" ht="21.75" customHeight="1" x14ac:dyDescent="0.2">
      <c r="A393" s="59" t="s">
        <v>486</v>
      </c>
      <c r="B393" s="59"/>
      <c r="D393" s="9">
        <v>442622950</v>
      </c>
      <c r="F393" s="9">
        <v>12836065550</v>
      </c>
    </row>
    <row r="394" spans="1:6" ht="21.75" customHeight="1" x14ac:dyDescent="0.2">
      <c r="A394" s="59" t="s">
        <v>1055</v>
      </c>
      <c r="B394" s="59"/>
      <c r="D394" s="9">
        <v>0</v>
      </c>
      <c r="F394" s="9">
        <v>17336065573</v>
      </c>
    </row>
    <row r="395" spans="1:6" ht="21.75" customHeight="1" x14ac:dyDescent="0.2">
      <c r="A395" s="59" t="s">
        <v>1056</v>
      </c>
      <c r="B395" s="59"/>
      <c r="D395" s="9">
        <v>0</v>
      </c>
      <c r="F395" s="9">
        <v>9737704900</v>
      </c>
    </row>
    <row r="396" spans="1:6" ht="21.75" customHeight="1" x14ac:dyDescent="0.2">
      <c r="A396" s="59" t="s">
        <v>487</v>
      </c>
      <c r="B396" s="59"/>
      <c r="D396" s="9">
        <v>50819672122</v>
      </c>
      <c r="F396" s="9">
        <v>142622950794</v>
      </c>
    </row>
    <row r="397" spans="1:6" ht="21.75" customHeight="1" x14ac:dyDescent="0.2">
      <c r="A397" s="59" t="s">
        <v>488</v>
      </c>
      <c r="B397" s="59"/>
      <c r="D397" s="9">
        <v>228688524580</v>
      </c>
      <c r="F397" s="9">
        <v>634426229480</v>
      </c>
    </row>
    <row r="398" spans="1:6" ht="21.75" customHeight="1" x14ac:dyDescent="0.2">
      <c r="A398" s="59" t="s">
        <v>490</v>
      </c>
      <c r="B398" s="59"/>
      <c r="D398" s="9">
        <v>33750000000</v>
      </c>
      <c r="F398" s="9">
        <v>103750000000</v>
      </c>
    </row>
    <row r="399" spans="1:6" ht="21.75" customHeight="1" x14ac:dyDescent="0.2">
      <c r="A399" s="59" t="s">
        <v>1057</v>
      </c>
      <c r="B399" s="59"/>
      <c r="D399" s="9">
        <v>0</v>
      </c>
      <c r="F399" s="9">
        <v>42491803248</v>
      </c>
    </row>
    <row r="400" spans="1:6" ht="21.75" customHeight="1" x14ac:dyDescent="0.2">
      <c r="A400" s="59" t="s">
        <v>491</v>
      </c>
      <c r="B400" s="59"/>
      <c r="D400" s="9">
        <v>737704918</v>
      </c>
      <c r="F400" s="9">
        <v>45368852457</v>
      </c>
    </row>
    <row r="401" spans="1:6" ht="21.75" customHeight="1" x14ac:dyDescent="0.2">
      <c r="A401" s="59" t="s">
        <v>492</v>
      </c>
      <c r="B401" s="59"/>
      <c r="D401" s="9">
        <v>60450000000</v>
      </c>
      <c r="F401" s="9">
        <v>163800000000</v>
      </c>
    </row>
    <row r="402" spans="1:6" ht="21.75" customHeight="1" x14ac:dyDescent="0.2">
      <c r="A402" s="59" t="s">
        <v>1058</v>
      </c>
      <c r="B402" s="59"/>
      <c r="D402" s="9">
        <v>0</v>
      </c>
      <c r="F402" s="9">
        <v>154229508150</v>
      </c>
    </row>
    <row r="403" spans="1:6" ht="21.75" customHeight="1" x14ac:dyDescent="0.2">
      <c r="A403" s="59" t="s">
        <v>493</v>
      </c>
      <c r="B403" s="59"/>
      <c r="D403" s="9">
        <v>22868852458</v>
      </c>
      <c r="F403" s="9">
        <v>60491803276</v>
      </c>
    </row>
    <row r="404" spans="1:6" ht="21.75" customHeight="1" x14ac:dyDescent="0.2">
      <c r="A404" s="59" t="s">
        <v>1059</v>
      </c>
      <c r="B404" s="59"/>
      <c r="D404" s="9">
        <v>0</v>
      </c>
      <c r="F404" s="9">
        <v>139344262270</v>
      </c>
    </row>
    <row r="405" spans="1:6" ht="21.75" customHeight="1" x14ac:dyDescent="0.2">
      <c r="A405" s="59" t="s">
        <v>496</v>
      </c>
      <c r="B405" s="59"/>
      <c r="D405" s="9">
        <v>43450819664</v>
      </c>
      <c r="F405" s="9">
        <v>113532786864</v>
      </c>
    </row>
    <row r="406" spans="1:6" ht="21.75" customHeight="1" x14ac:dyDescent="0.2">
      <c r="A406" s="59" t="s">
        <v>498</v>
      </c>
      <c r="B406" s="59"/>
      <c r="D406" s="9">
        <v>12540983606</v>
      </c>
      <c r="F406" s="9">
        <v>48688524588</v>
      </c>
    </row>
    <row r="407" spans="1:6" ht="21.75" customHeight="1" x14ac:dyDescent="0.2">
      <c r="A407" s="59" t="s">
        <v>499</v>
      </c>
      <c r="B407" s="59"/>
      <c r="D407" s="9">
        <v>22868852468</v>
      </c>
      <c r="F407" s="9">
        <v>58278688532</v>
      </c>
    </row>
    <row r="408" spans="1:6" ht="21.75" customHeight="1" x14ac:dyDescent="0.2">
      <c r="A408" s="59" t="s">
        <v>500</v>
      </c>
      <c r="B408" s="59"/>
      <c r="D408" s="9">
        <v>442622960</v>
      </c>
      <c r="F408" s="9">
        <v>11065573760</v>
      </c>
    </row>
    <row r="409" spans="1:6" ht="21.75" customHeight="1" x14ac:dyDescent="0.2">
      <c r="A409" s="59" t="s">
        <v>501</v>
      </c>
      <c r="B409" s="59"/>
      <c r="D409" s="9">
        <v>6860655725</v>
      </c>
      <c r="F409" s="9">
        <v>17483606525</v>
      </c>
    </row>
    <row r="410" spans="1:6" ht="21.75" customHeight="1" x14ac:dyDescent="0.2">
      <c r="A410" s="59" t="s">
        <v>502</v>
      </c>
      <c r="B410" s="59"/>
      <c r="D410" s="9">
        <v>382131182</v>
      </c>
      <c r="F410" s="9">
        <v>9553278686</v>
      </c>
    </row>
    <row r="411" spans="1:6" ht="21.75" customHeight="1" x14ac:dyDescent="0.2">
      <c r="A411" s="59" t="s">
        <v>503</v>
      </c>
      <c r="B411" s="59"/>
      <c r="D411" s="9">
        <v>59758090137</v>
      </c>
      <c r="F411" s="9">
        <v>344090024526</v>
      </c>
    </row>
    <row r="412" spans="1:6" ht="21.75" customHeight="1" x14ac:dyDescent="0.2">
      <c r="A412" s="59" t="s">
        <v>505</v>
      </c>
      <c r="B412" s="59"/>
      <c r="D412" s="9">
        <v>11434426229</v>
      </c>
      <c r="F412" s="9">
        <v>28401639343</v>
      </c>
    </row>
    <row r="413" spans="1:6" ht="21.75" customHeight="1" x14ac:dyDescent="0.2">
      <c r="A413" s="59" t="s">
        <v>506</v>
      </c>
      <c r="B413" s="59"/>
      <c r="D413" s="9">
        <v>15245901618</v>
      </c>
      <c r="F413" s="9">
        <v>36885245850</v>
      </c>
    </row>
    <row r="414" spans="1:6" ht="21.75" customHeight="1" x14ac:dyDescent="0.2">
      <c r="A414" s="59" t="s">
        <v>508</v>
      </c>
      <c r="B414" s="59"/>
      <c r="D414" s="9">
        <v>11877049155</v>
      </c>
      <c r="F414" s="9">
        <v>31352458955</v>
      </c>
    </row>
    <row r="415" spans="1:6" ht="21.75" customHeight="1" x14ac:dyDescent="0.2">
      <c r="A415" s="59" t="s">
        <v>509</v>
      </c>
      <c r="B415" s="59"/>
      <c r="D415" s="9">
        <v>8557377041</v>
      </c>
      <c r="F415" s="9">
        <v>21245901622</v>
      </c>
    </row>
    <row r="416" spans="1:6" ht="21.75" customHeight="1" x14ac:dyDescent="0.2">
      <c r="A416" s="59" t="s">
        <v>510</v>
      </c>
      <c r="B416" s="59"/>
      <c r="D416" s="9">
        <v>6860655725</v>
      </c>
      <c r="F416" s="9">
        <v>16377049150</v>
      </c>
    </row>
    <row r="417" spans="1:6" ht="21.75" customHeight="1" x14ac:dyDescent="0.2">
      <c r="A417" s="59" t="s">
        <v>511</v>
      </c>
      <c r="B417" s="59"/>
      <c r="D417" s="9">
        <v>11434426229</v>
      </c>
      <c r="F417" s="9">
        <v>26557377048</v>
      </c>
    </row>
    <row r="418" spans="1:6" ht="21.75" customHeight="1" x14ac:dyDescent="0.2">
      <c r="A418" s="59" t="s">
        <v>512</v>
      </c>
      <c r="B418" s="59"/>
      <c r="D418" s="9">
        <v>7318032763</v>
      </c>
      <c r="F418" s="9">
        <v>16996721256</v>
      </c>
    </row>
    <row r="419" spans="1:6" ht="21.75" customHeight="1" x14ac:dyDescent="0.2">
      <c r="A419" s="59" t="s">
        <v>513</v>
      </c>
      <c r="B419" s="59"/>
      <c r="D419" s="9">
        <v>11434426229</v>
      </c>
      <c r="F419" s="9">
        <v>25819672130</v>
      </c>
    </row>
    <row r="420" spans="1:6" ht="21.75" customHeight="1" x14ac:dyDescent="0.2">
      <c r="A420" s="59" t="s">
        <v>514</v>
      </c>
      <c r="B420" s="59"/>
      <c r="D420" s="9">
        <v>11434426229</v>
      </c>
      <c r="F420" s="9">
        <v>25819672130</v>
      </c>
    </row>
    <row r="421" spans="1:6" ht="21.75" customHeight="1" x14ac:dyDescent="0.2">
      <c r="A421" s="59" t="s">
        <v>515</v>
      </c>
      <c r="B421" s="59"/>
      <c r="D421" s="9">
        <v>11434426229</v>
      </c>
      <c r="F421" s="9">
        <v>25450819671</v>
      </c>
    </row>
    <row r="422" spans="1:6" ht="21.75" customHeight="1" x14ac:dyDescent="0.2">
      <c r="A422" s="59" t="s">
        <v>516</v>
      </c>
      <c r="B422" s="59"/>
      <c r="D422" s="9">
        <v>442622950</v>
      </c>
      <c r="F422" s="9">
        <v>8852459000</v>
      </c>
    </row>
    <row r="423" spans="1:6" ht="21.75" customHeight="1" x14ac:dyDescent="0.2">
      <c r="A423" s="59" t="s">
        <v>517</v>
      </c>
      <c r="B423" s="59"/>
      <c r="D423" s="9">
        <v>295081966</v>
      </c>
      <c r="F423" s="9">
        <v>5901639320</v>
      </c>
    </row>
    <row r="424" spans="1:6" ht="21.75" customHeight="1" x14ac:dyDescent="0.2">
      <c r="A424" s="59" t="s">
        <v>518</v>
      </c>
      <c r="B424" s="59"/>
      <c r="D424" s="9">
        <v>11434426229</v>
      </c>
      <c r="F424" s="9">
        <v>25450819671</v>
      </c>
    </row>
    <row r="425" spans="1:6" ht="21.75" customHeight="1" x14ac:dyDescent="0.2">
      <c r="A425" s="59" t="s">
        <v>519</v>
      </c>
      <c r="B425" s="59"/>
      <c r="D425" s="9">
        <v>9147540977</v>
      </c>
      <c r="F425" s="9">
        <v>20360655723</v>
      </c>
    </row>
    <row r="426" spans="1:6" ht="21.75" customHeight="1" x14ac:dyDescent="0.2">
      <c r="A426" s="59" t="s">
        <v>520</v>
      </c>
      <c r="B426" s="59"/>
      <c r="D426" s="9">
        <v>9147540977</v>
      </c>
      <c r="F426" s="9">
        <v>20360655723</v>
      </c>
    </row>
    <row r="427" spans="1:6" ht="21.75" customHeight="1" x14ac:dyDescent="0.2">
      <c r="A427" s="59" t="s">
        <v>521</v>
      </c>
      <c r="B427" s="59"/>
      <c r="D427" s="9">
        <v>9590163934</v>
      </c>
      <c r="F427" s="9">
        <v>22499999999</v>
      </c>
    </row>
    <row r="428" spans="1:6" ht="21.75" customHeight="1" x14ac:dyDescent="0.2">
      <c r="A428" s="59" t="s">
        <v>522</v>
      </c>
      <c r="B428" s="59"/>
      <c r="D428" s="9">
        <v>11434426229</v>
      </c>
      <c r="F428" s="9">
        <v>24344262294</v>
      </c>
    </row>
    <row r="429" spans="1:6" ht="21.75" customHeight="1" x14ac:dyDescent="0.2">
      <c r="A429" s="59" t="s">
        <v>523</v>
      </c>
      <c r="B429" s="59"/>
      <c r="D429" s="9">
        <v>15093442595</v>
      </c>
      <c r="F429" s="9">
        <v>31647540925</v>
      </c>
    </row>
    <row r="430" spans="1:6" ht="21.75" customHeight="1" x14ac:dyDescent="0.2">
      <c r="A430" s="59" t="s">
        <v>525</v>
      </c>
      <c r="B430" s="59"/>
      <c r="D430" s="9">
        <v>15934426218</v>
      </c>
      <c r="F430" s="9">
        <v>34819672106</v>
      </c>
    </row>
    <row r="431" spans="1:6" ht="21.75" customHeight="1" x14ac:dyDescent="0.2">
      <c r="A431" s="59" t="s">
        <v>526</v>
      </c>
      <c r="B431" s="59"/>
      <c r="D431" s="9">
        <v>885245900</v>
      </c>
      <c r="F431" s="9">
        <v>14163934400</v>
      </c>
    </row>
    <row r="432" spans="1:6" ht="21.75" customHeight="1" x14ac:dyDescent="0.2">
      <c r="A432" s="59" t="s">
        <v>527</v>
      </c>
      <c r="B432" s="59"/>
      <c r="D432" s="9">
        <v>1180327880</v>
      </c>
      <c r="F432" s="9">
        <v>18885245900</v>
      </c>
    </row>
    <row r="433" spans="1:6" ht="21.75" customHeight="1" x14ac:dyDescent="0.2">
      <c r="A433" s="59" t="s">
        <v>528</v>
      </c>
      <c r="B433" s="59"/>
      <c r="D433" s="9">
        <v>885245900</v>
      </c>
      <c r="F433" s="9">
        <v>14163934400</v>
      </c>
    </row>
    <row r="434" spans="1:6" ht="21.75" customHeight="1" x14ac:dyDescent="0.2">
      <c r="A434" s="59" t="s">
        <v>529</v>
      </c>
      <c r="B434" s="59"/>
      <c r="D434" s="9">
        <v>50819672122</v>
      </c>
      <c r="F434" s="9">
        <v>98360655720</v>
      </c>
    </row>
    <row r="435" spans="1:6" ht="21.75" customHeight="1" x14ac:dyDescent="0.2">
      <c r="A435" s="59" t="s">
        <v>530</v>
      </c>
      <c r="B435" s="59"/>
      <c r="D435" s="9">
        <v>206475409814</v>
      </c>
      <c r="F435" s="9">
        <v>401557377006</v>
      </c>
    </row>
    <row r="436" spans="1:6" ht="21.75" customHeight="1" x14ac:dyDescent="0.2">
      <c r="A436" s="59" t="s">
        <v>532</v>
      </c>
      <c r="B436" s="59"/>
      <c r="D436" s="9">
        <v>58442622931</v>
      </c>
      <c r="F436" s="9">
        <v>105573770456</v>
      </c>
    </row>
    <row r="437" spans="1:6" ht="21.75" customHeight="1" x14ac:dyDescent="0.2">
      <c r="A437" s="59" t="s">
        <v>533</v>
      </c>
      <c r="B437" s="59"/>
      <c r="D437" s="9">
        <v>30688524568</v>
      </c>
      <c r="F437" s="9">
        <v>57836065532</v>
      </c>
    </row>
    <row r="438" spans="1:6" ht="21.75" customHeight="1" x14ac:dyDescent="0.2">
      <c r="A438" s="59" t="s">
        <v>534</v>
      </c>
      <c r="B438" s="59"/>
      <c r="D438" s="9">
        <v>68606557374</v>
      </c>
      <c r="F438" s="9">
        <v>115081967208</v>
      </c>
    </row>
    <row r="439" spans="1:6" ht="21.75" customHeight="1" x14ac:dyDescent="0.2">
      <c r="A439" s="59" t="s">
        <v>536</v>
      </c>
      <c r="B439" s="59"/>
      <c r="D439" s="9">
        <v>34303278687</v>
      </c>
      <c r="F439" s="9">
        <v>57540983604</v>
      </c>
    </row>
    <row r="440" spans="1:6" ht="21.75" customHeight="1" x14ac:dyDescent="0.2">
      <c r="A440" s="59" t="s">
        <v>537</v>
      </c>
      <c r="B440" s="59"/>
      <c r="D440" s="9">
        <v>9590163934</v>
      </c>
      <c r="F440" s="9">
        <v>17336065573</v>
      </c>
    </row>
    <row r="441" spans="1:6" ht="21.75" customHeight="1" x14ac:dyDescent="0.2">
      <c r="A441" s="59" t="s">
        <v>538</v>
      </c>
      <c r="B441" s="59"/>
      <c r="D441" s="9">
        <v>3430327847</v>
      </c>
      <c r="F441" s="9">
        <v>6897540949</v>
      </c>
    </row>
    <row r="442" spans="1:6" ht="21.75" customHeight="1" x14ac:dyDescent="0.2">
      <c r="A442" s="59" t="s">
        <v>539</v>
      </c>
      <c r="B442" s="59"/>
      <c r="D442" s="9">
        <v>11434426229</v>
      </c>
      <c r="F442" s="9">
        <v>18073770491</v>
      </c>
    </row>
    <row r="443" spans="1:6" ht="21.75" customHeight="1" x14ac:dyDescent="0.2">
      <c r="A443" s="59" t="s">
        <v>1060</v>
      </c>
      <c r="B443" s="59"/>
      <c r="D443" s="9">
        <v>0</v>
      </c>
      <c r="F443" s="9">
        <v>5532786885</v>
      </c>
    </row>
    <row r="444" spans="1:6" ht="21.75" customHeight="1" x14ac:dyDescent="0.2">
      <c r="A444" s="59" t="s">
        <v>540</v>
      </c>
      <c r="B444" s="59"/>
      <c r="D444" s="9">
        <v>22868852458</v>
      </c>
      <c r="F444" s="9">
        <v>35409836064</v>
      </c>
    </row>
    <row r="445" spans="1:6" ht="21.75" customHeight="1" x14ac:dyDescent="0.2">
      <c r="A445" s="59" t="s">
        <v>541</v>
      </c>
      <c r="B445" s="59"/>
      <c r="D445" s="9">
        <v>19918032786</v>
      </c>
      <c r="F445" s="9">
        <v>31721311474</v>
      </c>
    </row>
    <row r="446" spans="1:6" ht="21.75" customHeight="1" x14ac:dyDescent="0.2">
      <c r="A446" s="59" t="s">
        <v>542</v>
      </c>
      <c r="B446" s="59"/>
      <c r="D446" s="9">
        <v>13942622934</v>
      </c>
      <c r="F446" s="9">
        <v>21688524564</v>
      </c>
    </row>
    <row r="447" spans="1:6" ht="21.75" customHeight="1" x14ac:dyDescent="0.2">
      <c r="A447" s="59" t="s">
        <v>543</v>
      </c>
      <c r="B447" s="59"/>
      <c r="D447" s="9">
        <v>6971311467</v>
      </c>
      <c r="F447" s="9">
        <v>13426229495</v>
      </c>
    </row>
    <row r="448" spans="1:6" ht="21.75" customHeight="1" x14ac:dyDescent="0.2">
      <c r="A448" s="59" t="s">
        <v>544</v>
      </c>
      <c r="B448" s="59"/>
      <c r="D448" s="9">
        <v>42</v>
      </c>
      <c r="F448" s="9">
        <v>42</v>
      </c>
    </row>
    <row r="449" spans="1:6" ht="21.75" customHeight="1" x14ac:dyDescent="0.2">
      <c r="A449" s="59" t="s">
        <v>545</v>
      </c>
      <c r="B449" s="59"/>
      <c r="D449" s="9">
        <v>73688524580</v>
      </c>
      <c r="F449" s="9">
        <v>104590163920</v>
      </c>
    </row>
    <row r="450" spans="1:6" ht="21.75" customHeight="1" x14ac:dyDescent="0.2">
      <c r="A450" s="59" t="s">
        <v>547</v>
      </c>
      <c r="B450" s="59"/>
      <c r="D450" s="9">
        <v>11434426229</v>
      </c>
      <c r="F450" s="9">
        <v>15491803278</v>
      </c>
    </row>
    <row r="451" spans="1:6" ht="21.75" customHeight="1" x14ac:dyDescent="0.2">
      <c r="A451" s="59" t="s">
        <v>548</v>
      </c>
      <c r="B451" s="59"/>
      <c r="D451" s="9">
        <v>81311475389</v>
      </c>
      <c r="F451" s="9">
        <v>104918032760</v>
      </c>
    </row>
    <row r="452" spans="1:6" ht="21.75" customHeight="1" x14ac:dyDescent="0.2">
      <c r="A452" s="59" t="s">
        <v>550</v>
      </c>
      <c r="B452" s="59"/>
      <c r="D452" s="9">
        <v>11910983580</v>
      </c>
      <c r="F452" s="9">
        <v>14557868820</v>
      </c>
    </row>
    <row r="453" spans="1:6" ht="21.75" customHeight="1" x14ac:dyDescent="0.2">
      <c r="A453" s="59" t="s">
        <v>551</v>
      </c>
      <c r="B453" s="59"/>
      <c r="D453" s="9">
        <v>4573770473</v>
      </c>
      <c r="F453" s="9">
        <v>5163934405</v>
      </c>
    </row>
    <row r="454" spans="1:6" ht="21.75" customHeight="1" x14ac:dyDescent="0.2">
      <c r="A454" s="59" t="s">
        <v>552</v>
      </c>
      <c r="B454" s="59"/>
      <c r="D454" s="9">
        <v>11434426229</v>
      </c>
      <c r="F454" s="9">
        <v>12909836065</v>
      </c>
    </row>
    <row r="455" spans="1:6" ht="21.75" customHeight="1" x14ac:dyDescent="0.2">
      <c r="A455" s="59" t="s">
        <v>553</v>
      </c>
      <c r="B455" s="59"/>
      <c r="D455" s="9">
        <v>12946721292</v>
      </c>
      <c r="F455" s="9">
        <v>15307377028</v>
      </c>
    </row>
    <row r="456" spans="1:6" ht="21.75" customHeight="1" x14ac:dyDescent="0.2">
      <c r="A456" s="59" t="s">
        <v>554</v>
      </c>
      <c r="B456" s="59"/>
      <c r="D456" s="9">
        <v>0</v>
      </c>
      <c r="F456" s="9">
        <v>737704918</v>
      </c>
    </row>
    <row r="457" spans="1:6" ht="21.75" customHeight="1" x14ac:dyDescent="0.2">
      <c r="A457" s="59" t="s">
        <v>555</v>
      </c>
      <c r="B457" s="59"/>
      <c r="D457" s="9">
        <v>0</v>
      </c>
      <c r="F457" s="9">
        <v>737704918</v>
      </c>
    </row>
    <row r="458" spans="1:6" ht="21.75" customHeight="1" x14ac:dyDescent="0.2">
      <c r="A458" s="59" t="s">
        <v>556</v>
      </c>
      <c r="B458" s="59"/>
      <c r="D458" s="9">
        <v>0</v>
      </c>
      <c r="F458" s="9">
        <v>737704918</v>
      </c>
    </row>
    <row r="459" spans="1:6" ht="21.75" customHeight="1" x14ac:dyDescent="0.2">
      <c r="A459" s="59" t="s">
        <v>557</v>
      </c>
      <c r="B459" s="59"/>
      <c r="D459" s="9">
        <v>0</v>
      </c>
      <c r="F459" s="9">
        <v>516393442</v>
      </c>
    </row>
    <row r="460" spans="1:6" ht="21.75" customHeight="1" x14ac:dyDescent="0.2">
      <c r="A460" s="59" t="s">
        <v>558</v>
      </c>
      <c r="B460" s="59"/>
      <c r="D460" s="9">
        <v>73442622932</v>
      </c>
      <c r="F460" s="9">
        <v>73442622932</v>
      </c>
    </row>
    <row r="461" spans="1:6" ht="21.75" customHeight="1" x14ac:dyDescent="0.2">
      <c r="A461" s="59" t="s">
        <v>560</v>
      </c>
      <c r="B461" s="59"/>
      <c r="D461" s="9">
        <v>40846994525</v>
      </c>
      <c r="F461" s="9">
        <v>40846994525</v>
      </c>
    </row>
    <row r="462" spans="1:6" ht="21.75" customHeight="1" x14ac:dyDescent="0.2">
      <c r="A462" s="59" t="s">
        <v>561</v>
      </c>
      <c r="B462" s="59"/>
      <c r="D462" s="9">
        <v>18442622950</v>
      </c>
      <c r="F462" s="9">
        <v>18442622950</v>
      </c>
    </row>
    <row r="463" spans="1:6" ht="21.75" customHeight="1" x14ac:dyDescent="0.2">
      <c r="A463" s="59" t="s">
        <v>562</v>
      </c>
      <c r="B463" s="59"/>
      <c r="D463" s="9">
        <v>12909836050</v>
      </c>
      <c r="F463" s="9">
        <v>12909836050</v>
      </c>
    </row>
    <row r="464" spans="1:6" ht="21.75" customHeight="1" x14ac:dyDescent="0.2">
      <c r="A464" s="59" t="s">
        <v>563</v>
      </c>
      <c r="B464" s="59"/>
      <c r="D464" s="9">
        <v>17704918032</v>
      </c>
      <c r="F464" s="9">
        <v>17704918032</v>
      </c>
    </row>
    <row r="465" spans="1:6" ht="21.75" customHeight="1" x14ac:dyDescent="0.2">
      <c r="A465" s="59" t="s">
        <v>564</v>
      </c>
      <c r="B465" s="59"/>
      <c r="D465" s="9">
        <v>8852459016</v>
      </c>
      <c r="F465" s="9">
        <v>8852459016</v>
      </c>
    </row>
    <row r="466" spans="1:6" ht="21.75" customHeight="1" x14ac:dyDescent="0.2">
      <c r="A466" s="59" t="s">
        <v>565</v>
      </c>
      <c r="B466" s="59"/>
      <c r="D466" s="9">
        <v>8852459016</v>
      </c>
      <c r="F466" s="9">
        <v>8852459016</v>
      </c>
    </row>
    <row r="467" spans="1:6" ht="21.75" customHeight="1" x14ac:dyDescent="0.2">
      <c r="A467" s="59" t="s">
        <v>566</v>
      </c>
      <c r="B467" s="59"/>
      <c r="D467" s="9">
        <v>8483606557</v>
      </c>
      <c r="F467" s="9">
        <v>8483606557</v>
      </c>
    </row>
    <row r="468" spans="1:6" ht="21.75" customHeight="1" x14ac:dyDescent="0.2">
      <c r="A468" s="59" t="s">
        <v>567</v>
      </c>
      <c r="B468" s="59"/>
      <c r="D468" s="9">
        <v>8483606557</v>
      </c>
      <c r="F468" s="9">
        <v>8483606557</v>
      </c>
    </row>
    <row r="469" spans="1:6" ht="21.75" customHeight="1" x14ac:dyDescent="0.2">
      <c r="A469" s="59" t="s">
        <v>568</v>
      </c>
      <c r="B469" s="59"/>
      <c r="D469" s="9">
        <v>3252049166</v>
      </c>
      <c r="F469" s="9">
        <v>3252049166</v>
      </c>
    </row>
    <row r="470" spans="1:6" ht="21.75" customHeight="1" x14ac:dyDescent="0.2">
      <c r="A470" s="59" t="s">
        <v>569</v>
      </c>
      <c r="B470" s="59"/>
      <c r="D470" s="9">
        <v>3614754087</v>
      </c>
      <c r="F470" s="9">
        <v>3614754087</v>
      </c>
    </row>
    <row r="471" spans="1:6" ht="21.75" customHeight="1" x14ac:dyDescent="0.2">
      <c r="A471" s="59" t="s">
        <v>570</v>
      </c>
      <c r="B471" s="59"/>
      <c r="D471" s="9">
        <v>7745901639</v>
      </c>
      <c r="F471" s="9">
        <v>7745901639</v>
      </c>
    </row>
    <row r="472" spans="1:6" ht="21.75" customHeight="1" x14ac:dyDescent="0.2">
      <c r="A472" s="59" t="s">
        <v>571</v>
      </c>
      <c r="B472" s="59"/>
      <c r="D472" s="9">
        <v>4426229500</v>
      </c>
      <c r="F472" s="9">
        <v>4426229500</v>
      </c>
    </row>
    <row r="473" spans="1:6" ht="21.75" customHeight="1" x14ac:dyDescent="0.2">
      <c r="A473" s="59" t="s">
        <v>572</v>
      </c>
      <c r="B473" s="59"/>
      <c r="D473" s="9">
        <v>7377049180</v>
      </c>
      <c r="F473" s="9">
        <v>7377049180</v>
      </c>
    </row>
    <row r="474" spans="1:6" ht="21.75" customHeight="1" x14ac:dyDescent="0.2">
      <c r="A474" s="59" t="s">
        <v>573</v>
      </c>
      <c r="B474" s="59"/>
      <c r="D474" s="9">
        <v>7377049180</v>
      </c>
      <c r="F474" s="9">
        <v>7377049180</v>
      </c>
    </row>
    <row r="475" spans="1:6" ht="21.75" customHeight="1" x14ac:dyDescent="0.2">
      <c r="A475" s="59" t="s">
        <v>574</v>
      </c>
      <c r="B475" s="59"/>
      <c r="D475" s="9">
        <v>22131147540</v>
      </c>
      <c r="F475" s="9">
        <v>22131147540</v>
      </c>
    </row>
    <row r="476" spans="1:6" ht="21.75" customHeight="1" x14ac:dyDescent="0.2">
      <c r="A476" s="59" t="s">
        <v>575</v>
      </c>
      <c r="B476" s="59"/>
      <c r="D476" s="9">
        <v>19672131136</v>
      </c>
      <c r="F476" s="9">
        <v>19672131136</v>
      </c>
    </row>
    <row r="477" spans="1:6" ht="21.75" customHeight="1" x14ac:dyDescent="0.2">
      <c r="A477" s="59" t="s">
        <v>576</v>
      </c>
      <c r="B477" s="59"/>
      <c r="D477" s="9">
        <v>7229508188</v>
      </c>
      <c r="F477" s="9">
        <v>7229508188</v>
      </c>
    </row>
    <row r="478" spans="1:6" ht="21.75" customHeight="1" x14ac:dyDescent="0.2">
      <c r="A478" s="59" t="s">
        <v>577</v>
      </c>
      <c r="B478" s="59"/>
      <c r="D478" s="9">
        <v>14385245901</v>
      </c>
      <c r="F478" s="9">
        <v>14385245901</v>
      </c>
    </row>
    <row r="479" spans="1:6" ht="21.75" customHeight="1" x14ac:dyDescent="0.2">
      <c r="A479" s="59" t="s">
        <v>578</v>
      </c>
      <c r="B479" s="59"/>
      <c r="D479" s="9">
        <v>4426229508</v>
      </c>
      <c r="F479" s="9">
        <v>4426229508</v>
      </c>
    </row>
    <row r="480" spans="1:6" ht="21.75" customHeight="1" x14ac:dyDescent="0.2">
      <c r="A480" s="59" t="s">
        <v>579</v>
      </c>
      <c r="B480" s="59"/>
      <c r="D480" s="9">
        <v>4901639340</v>
      </c>
      <c r="F480" s="9">
        <v>4901639340</v>
      </c>
    </row>
    <row r="481" spans="1:6" ht="21.75" customHeight="1" x14ac:dyDescent="0.2">
      <c r="A481" s="59" t="s">
        <v>580</v>
      </c>
      <c r="B481" s="59"/>
      <c r="D481" s="9">
        <v>4426229508</v>
      </c>
      <c r="F481" s="9">
        <v>4426229508</v>
      </c>
    </row>
    <row r="482" spans="1:6" ht="21.75" customHeight="1" x14ac:dyDescent="0.2">
      <c r="A482" s="59" t="s">
        <v>581</v>
      </c>
      <c r="B482" s="59"/>
      <c r="D482" s="9">
        <v>4426229508</v>
      </c>
      <c r="F482" s="9">
        <v>4426229508</v>
      </c>
    </row>
    <row r="483" spans="1:6" ht="21.75" customHeight="1" x14ac:dyDescent="0.2">
      <c r="A483" s="59" t="s">
        <v>582</v>
      </c>
      <c r="B483" s="59"/>
      <c r="D483" s="9">
        <v>6196721304</v>
      </c>
      <c r="F483" s="9">
        <v>6196721304</v>
      </c>
    </row>
    <row r="484" spans="1:6" ht="21.75" customHeight="1" x14ac:dyDescent="0.2">
      <c r="A484" s="59" t="s">
        <v>583</v>
      </c>
      <c r="B484" s="59"/>
      <c r="D484" s="9">
        <v>4426229508</v>
      </c>
      <c r="F484" s="9">
        <v>4426229508</v>
      </c>
    </row>
    <row r="485" spans="1:6" ht="21.75" customHeight="1" x14ac:dyDescent="0.2">
      <c r="A485" s="59" t="s">
        <v>584</v>
      </c>
      <c r="B485" s="59"/>
      <c r="D485" s="9">
        <v>4426229508</v>
      </c>
      <c r="F485" s="9">
        <v>4426229508</v>
      </c>
    </row>
    <row r="486" spans="1:6" ht="21.75" customHeight="1" x14ac:dyDescent="0.2">
      <c r="A486" s="59" t="s">
        <v>585</v>
      </c>
      <c r="B486" s="59"/>
      <c r="D486" s="9">
        <v>8852459016</v>
      </c>
      <c r="F486" s="9">
        <v>8852459016</v>
      </c>
    </row>
    <row r="487" spans="1:6" ht="21.75" customHeight="1" x14ac:dyDescent="0.2">
      <c r="A487" s="59" t="s">
        <v>586</v>
      </c>
      <c r="B487" s="59"/>
      <c r="D487" s="9">
        <v>4057377049</v>
      </c>
      <c r="F487" s="9">
        <v>4057377049</v>
      </c>
    </row>
    <row r="488" spans="1:6" ht="21.75" customHeight="1" x14ac:dyDescent="0.2">
      <c r="A488" s="59" t="s">
        <v>587</v>
      </c>
      <c r="B488" s="59"/>
      <c r="D488" s="9">
        <v>4057377049</v>
      </c>
      <c r="F488" s="9">
        <v>4057377049</v>
      </c>
    </row>
    <row r="489" spans="1:6" ht="21.75" customHeight="1" x14ac:dyDescent="0.2">
      <c r="A489" s="59" t="s">
        <v>588</v>
      </c>
      <c r="B489" s="59"/>
      <c r="D489" s="9">
        <v>4057377049</v>
      </c>
      <c r="F489" s="9">
        <v>4057377049</v>
      </c>
    </row>
    <row r="490" spans="1:6" ht="21.75" customHeight="1" x14ac:dyDescent="0.2">
      <c r="A490" s="59" t="s">
        <v>589</v>
      </c>
      <c r="B490" s="59"/>
      <c r="D490" s="9">
        <v>4057377049</v>
      </c>
      <c r="F490" s="9">
        <v>4057377049</v>
      </c>
    </row>
    <row r="491" spans="1:6" ht="21.75" customHeight="1" x14ac:dyDescent="0.2">
      <c r="A491" s="59" t="s">
        <v>590</v>
      </c>
      <c r="B491" s="59"/>
      <c r="D491" s="9">
        <v>4057377049</v>
      </c>
      <c r="F491" s="9">
        <v>4057377049</v>
      </c>
    </row>
    <row r="492" spans="1:6" ht="21.75" customHeight="1" x14ac:dyDescent="0.2">
      <c r="A492" s="59" t="s">
        <v>591</v>
      </c>
      <c r="B492" s="59"/>
      <c r="D492" s="9">
        <v>4057377049</v>
      </c>
      <c r="F492" s="9">
        <v>4057377049</v>
      </c>
    </row>
    <row r="493" spans="1:6" ht="21.75" customHeight="1" x14ac:dyDescent="0.2">
      <c r="A493" s="59" t="s">
        <v>592</v>
      </c>
      <c r="B493" s="59"/>
      <c r="D493" s="9">
        <v>16338797810</v>
      </c>
      <c r="F493" s="9">
        <v>16338797810</v>
      </c>
    </row>
    <row r="494" spans="1:6" ht="21.75" customHeight="1" x14ac:dyDescent="0.2">
      <c r="A494" s="59" t="s">
        <v>593</v>
      </c>
      <c r="B494" s="59"/>
      <c r="D494" s="9">
        <v>16393442620</v>
      </c>
      <c r="F494" s="9">
        <v>16393442620</v>
      </c>
    </row>
    <row r="495" spans="1:6" ht="21.75" customHeight="1" x14ac:dyDescent="0.2">
      <c r="A495" s="59" t="s">
        <v>594</v>
      </c>
      <c r="B495" s="59"/>
      <c r="D495" s="9">
        <v>7377049180</v>
      </c>
      <c r="F495" s="9">
        <v>7377049180</v>
      </c>
    </row>
    <row r="496" spans="1:6" ht="21.75" customHeight="1" x14ac:dyDescent="0.2">
      <c r="A496" s="59" t="s">
        <v>595</v>
      </c>
      <c r="B496" s="59"/>
      <c r="D496" s="9">
        <v>11437158467</v>
      </c>
      <c r="F496" s="9">
        <v>11437158467</v>
      </c>
    </row>
    <row r="497" spans="1:6" ht="21.75" customHeight="1" x14ac:dyDescent="0.2">
      <c r="A497" s="59" t="s">
        <v>596</v>
      </c>
      <c r="B497" s="59"/>
      <c r="D497" s="9">
        <v>2581967213</v>
      </c>
      <c r="F497" s="9">
        <v>2581967213</v>
      </c>
    </row>
    <row r="498" spans="1:6" ht="21.75" customHeight="1" x14ac:dyDescent="0.2">
      <c r="A498" s="59" t="s">
        <v>597</v>
      </c>
      <c r="B498" s="59"/>
      <c r="D498" s="9">
        <v>4647540982</v>
      </c>
      <c r="F498" s="9">
        <v>4647540982</v>
      </c>
    </row>
    <row r="499" spans="1:6" ht="21.75" customHeight="1" x14ac:dyDescent="0.2">
      <c r="A499" s="59" t="s">
        <v>599</v>
      </c>
      <c r="B499" s="59"/>
      <c r="D499" s="9">
        <v>1549180325</v>
      </c>
      <c r="F499" s="9">
        <v>1549180325</v>
      </c>
    </row>
    <row r="500" spans="1:6" ht="21.75" customHeight="1" x14ac:dyDescent="0.2">
      <c r="A500" s="59" t="s">
        <v>600</v>
      </c>
      <c r="B500" s="59"/>
      <c r="D500" s="9">
        <v>2581967213</v>
      </c>
      <c r="F500" s="9">
        <v>2581967213</v>
      </c>
    </row>
    <row r="501" spans="1:6" ht="21.75" customHeight="1" x14ac:dyDescent="0.2">
      <c r="A501" s="59" t="s">
        <v>601</v>
      </c>
      <c r="B501" s="59"/>
      <c r="D501" s="9">
        <v>2581967213</v>
      </c>
      <c r="F501" s="9">
        <v>2581967213</v>
      </c>
    </row>
    <row r="502" spans="1:6" ht="21.75" customHeight="1" x14ac:dyDescent="0.2">
      <c r="A502" s="59" t="s">
        <v>602</v>
      </c>
      <c r="B502" s="59"/>
      <c r="D502" s="9">
        <v>2213114754</v>
      </c>
      <c r="F502" s="9">
        <v>2213114754</v>
      </c>
    </row>
    <row r="503" spans="1:6" ht="21.75" customHeight="1" x14ac:dyDescent="0.2">
      <c r="A503" s="59" t="s">
        <v>603</v>
      </c>
      <c r="B503" s="59"/>
      <c r="D503" s="9">
        <v>1549180326</v>
      </c>
      <c r="F503" s="9">
        <v>1549180326</v>
      </c>
    </row>
    <row r="504" spans="1:6" ht="21.75" customHeight="1" x14ac:dyDescent="0.2">
      <c r="A504" s="59" t="s">
        <v>604</v>
      </c>
      <c r="B504" s="59"/>
      <c r="D504" s="9">
        <v>663934422</v>
      </c>
      <c r="F504" s="9">
        <v>663934422</v>
      </c>
    </row>
    <row r="505" spans="1:6" ht="21.75" customHeight="1" x14ac:dyDescent="0.2">
      <c r="A505" s="59" t="s">
        <v>605</v>
      </c>
      <c r="B505" s="59"/>
      <c r="D505" s="9">
        <v>885245898</v>
      </c>
      <c r="F505" s="9">
        <v>885245898</v>
      </c>
    </row>
    <row r="506" spans="1:6" ht="21.75" customHeight="1" x14ac:dyDescent="0.2">
      <c r="A506" s="59" t="s">
        <v>606</v>
      </c>
      <c r="B506" s="59"/>
      <c r="D506" s="9">
        <v>1844262295</v>
      </c>
      <c r="F506" s="9">
        <v>1844262295</v>
      </c>
    </row>
    <row r="507" spans="1:6" ht="21.75" customHeight="1" x14ac:dyDescent="0.2">
      <c r="A507" s="59" t="s">
        <v>607</v>
      </c>
      <c r="B507" s="59"/>
      <c r="D507" s="9">
        <v>1475409835</v>
      </c>
      <c r="F507" s="9">
        <v>1475409835</v>
      </c>
    </row>
    <row r="508" spans="1:6" ht="21.75" customHeight="1" x14ac:dyDescent="0.2">
      <c r="A508" s="59" t="s">
        <v>608</v>
      </c>
      <c r="B508" s="59"/>
      <c r="D508" s="9">
        <v>6208743168</v>
      </c>
      <c r="F508" s="9">
        <v>6208743168</v>
      </c>
    </row>
    <row r="509" spans="1:6" ht="21.75" customHeight="1" x14ac:dyDescent="0.2">
      <c r="A509" s="59" t="s">
        <v>609</v>
      </c>
      <c r="B509" s="59"/>
      <c r="D509" s="9">
        <v>4721311472</v>
      </c>
      <c r="F509" s="9">
        <v>4721311472</v>
      </c>
    </row>
    <row r="510" spans="1:6" ht="21.75" customHeight="1" x14ac:dyDescent="0.2">
      <c r="A510" s="59" t="s">
        <v>610</v>
      </c>
      <c r="B510" s="59"/>
      <c r="D510" s="9">
        <v>1475409836</v>
      </c>
      <c r="F510" s="9">
        <v>1475409836</v>
      </c>
    </row>
    <row r="511" spans="1:6" ht="21.75" customHeight="1" x14ac:dyDescent="0.2">
      <c r="A511" s="59" t="s">
        <v>611</v>
      </c>
      <c r="B511" s="59"/>
      <c r="D511" s="9">
        <v>1475409836</v>
      </c>
      <c r="F511" s="9">
        <v>1475409836</v>
      </c>
    </row>
    <row r="512" spans="1:6" ht="21.75" customHeight="1" x14ac:dyDescent="0.2">
      <c r="A512" s="59" t="s">
        <v>612</v>
      </c>
      <c r="B512" s="59"/>
      <c r="D512" s="9">
        <v>1475409836</v>
      </c>
      <c r="F512" s="9">
        <v>1475409836</v>
      </c>
    </row>
    <row r="513" spans="1:6" ht="21.75" customHeight="1" x14ac:dyDescent="0.2">
      <c r="A513" s="59" t="s">
        <v>613</v>
      </c>
      <c r="B513" s="59"/>
      <c r="D513" s="9">
        <v>1475409836</v>
      </c>
      <c r="F513" s="9">
        <v>1475409836</v>
      </c>
    </row>
    <row r="514" spans="1:6" ht="21.75" customHeight="1" x14ac:dyDescent="0.2">
      <c r="A514" s="59" t="s">
        <v>614</v>
      </c>
      <c r="B514" s="59"/>
      <c r="D514" s="9">
        <v>1475409836</v>
      </c>
      <c r="F514" s="9">
        <v>1475409836</v>
      </c>
    </row>
    <row r="515" spans="1:6" ht="21.75" customHeight="1" x14ac:dyDescent="0.2">
      <c r="A515" s="59" t="s">
        <v>615</v>
      </c>
      <c r="B515" s="59"/>
      <c r="D515" s="9">
        <v>6127049178</v>
      </c>
      <c r="F515" s="9">
        <v>6127049178</v>
      </c>
    </row>
    <row r="516" spans="1:6" ht="21.75" customHeight="1" x14ac:dyDescent="0.2">
      <c r="A516" s="59" t="s">
        <v>617</v>
      </c>
      <c r="B516" s="59"/>
      <c r="D516" s="9">
        <v>2450819670</v>
      </c>
      <c r="F516" s="9">
        <v>2450819670</v>
      </c>
    </row>
    <row r="517" spans="1:6" ht="21.75" customHeight="1" x14ac:dyDescent="0.2">
      <c r="A517" s="59" t="s">
        <v>618</v>
      </c>
      <c r="B517" s="59"/>
      <c r="D517" s="9">
        <v>12254098359</v>
      </c>
      <c r="F517" s="9">
        <v>12254098359</v>
      </c>
    </row>
    <row r="518" spans="1:6" ht="21.75" customHeight="1" x14ac:dyDescent="0.2">
      <c r="A518" s="59" t="s">
        <v>619</v>
      </c>
      <c r="B518" s="59"/>
      <c r="D518" s="9">
        <v>7597540983</v>
      </c>
      <c r="F518" s="9">
        <v>7597540983</v>
      </c>
    </row>
    <row r="519" spans="1:6" ht="21.75" customHeight="1" x14ac:dyDescent="0.2">
      <c r="A519" s="59" t="s">
        <v>621</v>
      </c>
      <c r="B519" s="59"/>
      <c r="D519" s="9">
        <v>6127049178</v>
      </c>
      <c r="F519" s="9">
        <v>6127049178</v>
      </c>
    </row>
    <row r="520" spans="1:6" ht="21.75" customHeight="1" x14ac:dyDescent="0.2">
      <c r="A520" s="59" t="s">
        <v>622</v>
      </c>
      <c r="B520" s="59"/>
      <c r="D520" s="9">
        <v>7352459016</v>
      </c>
      <c r="F520" s="9">
        <v>7352459016</v>
      </c>
    </row>
    <row r="521" spans="1:6" ht="21.75" customHeight="1" x14ac:dyDescent="0.2">
      <c r="A521" s="59" t="s">
        <v>624</v>
      </c>
      <c r="B521" s="59"/>
      <c r="D521" s="9">
        <v>4656557376</v>
      </c>
      <c r="F521" s="9">
        <v>4656557376</v>
      </c>
    </row>
    <row r="522" spans="1:6" ht="21.75" customHeight="1" x14ac:dyDescent="0.2">
      <c r="A522" s="59" t="s">
        <v>625</v>
      </c>
      <c r="B522" s="59"/>
      <c r="D522" s="9">
        <v>1327868850</v>
      </c>
      <c r="F522" s="9">
        <v>1327868850</v>
      </c>
    </row>
    <row r="523" spans="1:6" ht="21.75" customHeight="1" x14ac:dyDescent="0.2">
      <c r="A523" s="59" t="s">
        <v>627</v>
      </c>
      <c r="B523" s="59"/>
      <c r="D523" s="9">
        <v>1438524588</v>
      </c>
      <c r="F523" s="9">
        <v>1438524588</v>
      </c>
    </row>
    <row r="524" spans="1:6" ht="21.75" customHeight="1" x14ac:dyDescent="0.2">
      <c r="A524" s="59" t="s">
        <v>628</v>
      </c>
      <c r="B524" s="59"/>
      <c r="D524" s="9">
        <v>1062295080</v>
      </c>
      <c r="F524" s="9">
        <v>1062295080</v>
      </c>
    </row>
    <row r="525" spans="1:6" ht="21.75" customHeight="1" x14ac:dyDescent="0.2">
      <c r="A525" s="59" t="s">
        <v>629</v>
      </c>
      <c r="B525" s="59"/>
      <c r="D525" s="9">
        <v>774590163</v>
      </c>
      <c r="F525" s="9">
        <v>774590163</v>
      </c>
    </row>
    <row r="526" spans="1:6" ht="21.75" customHeight="1" x14ac:dyDescent="0.2">
      <c r="A526" s="59" t="s">
        <v>630</v>
      </c>
      <c r="B526" s="59"/>
      <c r="D526" s="9">
        <v>1549180326</v>
      </c>
      <c r="F526" s="9">
        <v>1549180326</v>
      </c>
    </row>
    <row r="527" spans="1:6" ht="21.75" customHeight="1" x14ac:dyDescent="0.2">
      <c r="A527" s="59" t="s">
        <v>631</v>
      </c>
      <c r="B527" s="59"/>
      <c r="D527" s="9">
        <v>4918032786</v>
      </c>
      <c r="F527" s="9">
        <v>4918032786</v>
      </c>
    </row>
    <row r="528" spans="1:6" ht="21.75" customHeight="1" x14ac:dyDescent="0.2">
      <c r="A528" s="55" t="s">
        <v>632</v>
      </c>
      <c r="B528" s="55"/>
      <c r="D528" s="13">
        <v>3278688524</v>
      </c>
      <c r="F528" s="13">
        <v>3278688524</v>
      </c>
    </row>
    <row r="529" spans="1:6" ht="21.75" customHeight="1" thickBot="1" x14ac:dyDescent="0.25">
      <c r="A529" s="58" t="s">
        <v>58</v>
      </c>
      <c r="B529" s="58"/>
      <c r="D529" s="16">
        <v>3182391243256</v>
      </c>
      <c r="F529" s="16">
        <f>SUM(F8:F528)</f>
        <v>28250462866226</v>
      </c>
    </row>
    <row r="531" spans="1:6" x14ac:dyDescent="0.2">
      <c r="F531" s="37"/>
    </row>
    <row r="532" spans="1:6" ht="18.75" x14ac:dyDescent="0.2">
      <c r="F532" s="35"/>
    </row>
    <row r="533" spans="1:6" ht="18.75" x14ac:dyDescent="0.2">
      <c r="F533" s="35"/>
    </row>
    <row r="534" spans="1:6" ht="18.75" x14ac:dyDescent="0.2">
      <c r="F534" s="35"/>
    </row>
    <row r="535" spans="1:6" ht="18.75" x14ac:dyDescent="0.2">
      <c r="F535" s="35"/>
    </row>
    <row r="536" spans="1:6" ht="18.75" x14ac:dyDescent="0.2">
      <c r="F536" s="35"/>
    </row>
    <row r="537" spans="1:6" x14ac:dyDescent="0.2">
      <c r="F537" s="36"/>
    </row>
  </sheetData>
  <mergeCells count="529">
    <mergeCell ref="A1:G1"/>
    <mergeCell ref="A2:G2"/>
    <mergeCell ref="A3:G3"/>
    <mergeCell ref="B5:G5"/>
    <mergeCell ref="D6:E6"/>
    <mergeCell ref="F6:G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523:B523"/>
    <mergeCell ref="A524:B524"/>
    <mergeCell ref="A525:B525"/>
    <mergeCell ref="A526:B526"/>
    <mergeCell ref="A527:B527"/>
    <mergeCell ref="A528:B528"/>
    <mergeCell ref="A529:B529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3" t="s">
        <v>0</v>
      </c>
      <c r="B1" s="53"/>
      <c r="C1" s="53"/>
      <c r="D1" s="53"/>
      <c r="E1" s="53"/>
      <c r="F1" s="53"/>
    </row>
    <row r="2" spans="1:6" ht="21.75" customHeight="1" x14ac:dyDescent="0.2">
      <c r="A2" s="53" t="s">
        <v>635</v>
      </c>
      <c r="B2" s="53"/>
      <c r="C2" s="53"/>
      <c r="D2" s="53"/>
      <c r="E2" s="53"/>
      <c r="F2" s="53"/>
    </row>
    <row r="3" spans="1:6" ht="21.75" customHeight="1" x14ac:dyDescent="0.2">
      <c r="A3" s="53" t="s">
        <v>2</v>
      </c>
      <c r="B3" s="53"/>
      <c r="C3" s="53"/>
      <c r="D3" s="53"/>
      <c r="E3" s="53"/>
      <c r="F3" s="53"/>
    </row>
    <row r="4" spans="1:6" ht="14.45" customHeight="1" x14ac:dyDescent="0.2"/>
    <row r="5" spans="1:6" ht="29.1" customHeight="1" x14ac:dyDescent="0.2">
      <c r="A5" s="1" t="s">
        <v>1061</v>
      </c>
      <c r="B5" s="64" t="s">
        <v>650</v>
      </c>
      <c r="C5" s="64"/>
      <c r="D5" s="64"/>
      <c r="E5" s="64"/>
      <c r="F5" s="64"/>
    </row>
    <row r="6" spans="1:6" ht="14.45" customHeight="1" x14ac:dyDescent="0.2">
      <c r="D6" s="2" t="s">
        <v>654</v>
      </c>
      <c r="F6" s="2" t="s">
        <v>9</v>
      </c>
    </row>
    <row r="7" spans="1:6" ht="14.45" customHeight="1" x14ac:dyDescent="0.2">
      <c r="A7" s="60" t="s">
        <v>650</v>
      </c>
      <c r="B7" s="60"/>
      <c r="D7" s="4" t="s">
        <v>352</v>
      </c>
      <c r="F7" s="4" t="s">
        <v>352</v>
      </c>
    </row>
    <row r="8" spans="1:6" ht="21.75" customHeight="1" x14ac:dyDescent="0.2">
      <c r="A8" s="61" t="s">
        <v>650</v>
      </c>
      <c r="B8" s="61"/>
      <c r="D8" s="6">
        <v>1183</v>
      </c>
      <c r="F8" s="6">
        <v>59839554561</v>
      </c>
    </row>
    <row r="9" spans="1:6" ht="21.75" customHeight="1" x14ac:dyDescent="0.2">
      <c r="A9" s="59" t="s">
        <v>1062</v>
      </c>
      <c r="B9" s="59"/>
      <c r="D9" s="9">
        <v>0</v>
      </c>
      <c r="F9" s="9">
        <v>1339639032</v>
      </c>
    </row>
    <row r="10" spans="1:6" ht="21.75" customHeight="1" x14ac:dyDescent="0.2">
      <c r="A10" s="55" t="s">
        <v>1063</v>
      </c>
      <c r="B10" s="55"/>
      <c r="D10" s="13">
        <v>3261083389</v>
      </c>
      <c r="F10" s="13">
        <v>11221844238</v>
      </c>
    </row>
    <row r="11" spans="1:6" ht="21.75" customHeight="1" x14ac:dyDescent="0.2">
      <c r="A11" s="58" t="s">
        <v>58</v>
      </c>
      <c r="B11" s="58"/>
      <c r="D11" s="16">
        <v>3261084572</v>
      </c>
      <c r="F11" s="16">
        <v>72401037831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3"/>
  <sheetViews>
    <sheetView rightToLeft="1" topLeftCell="A30" workbookViewId="0">
      <selection activeCell="O53" sqref="O53"/>
    </sheetView>
  </sheetViews>
  <sheetFormatPr defaultRowHeight="12.75" x14ac:dyDescent="0.2"/>
  <cols>
    <col min="1" max="1" width="26.425781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4.45" customHeight="1" x14ac:dyDescent="0.2"/>
    <row r="5" spans="1:19" ht="14.45" customHeight="1" x14ac:dyDescent="0.2">
      <c r="A5" s="64" t="s">
        <v>657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14.45" customHeight="1" x14ac:dyDescent="0.2">
      <c r="A6" s="60" t="s">
        <v>60</v>
      </c>
      <c r="C6" s="60" t="s">
        <v>1064</v>
      </c>
      <c r="D6" s="60"/>
      <c r="E6" s="60"/>
      <c r="F6" s="60"/>
      <c r="G6" s="60"/>
      <c r="I6" s="60" t="s">
        <v>654</v>
      </c>
      <c r="J6" s="60"/>
      <c r="K6" s="60"/>
      <c r="L6" s="60"/>
      <c r="M6" s="60"/>
      <c r="O6" s="60" t="s">
        <v>655</v>
      </c>
      <c r="P6" s="60"/>
      <c r="Q6" s="60"/>
      <c r="R6" s="60"/>
      <c r="S6" s="60"/>
    </row>
    <row r="7" spans="1:19" ht="29.1" customHeight="1" x14ac:dyDescent="0.2">
      <c r="A7" s="60"/>
      <c r="C7" s="19" t="s">
        <v>1065</v>
      </c>
      <c r="D7" s="3"/>
      <c r="E7" s="19" t="s">
        <v>1066</v>
      </c>
      <c r="F7" s="3"/>
      <c r="G7" s="19" t="s">
        <v>1067</v>
      </c>
      <c r="I7" s="19" t="s">
        <v>1068</v>
      </c>
      <c r="J7" s="3"/>
      <c r="K7" s="19" t="s">
        <v>1069</v>
      </c>
      <c r="L7" s="3"/>
      <c r="M7" s="19" t="s">
        <v>1070</v>
      </c>
      <c r="O7" s="19" t="s">
        <v>1068</v>
      </c>
      <c r="P7" s="3"/>
      <c r="Q7" s="19" t="s">
        <v>1069</v>
      </c>
      <c r="R7" s="3"/>
      <c r="S7" s="19" t="s">
        <v>1070</v>
      </c>
    </row>
    <row r="8" spans="1:19" ht="21.75" customHeight="1" x14ac:dyDescent="0.2">
      <c r="A8" s="5" t="s">
        <v>676</v>
      </c>
      <c r="C8" s="5" t="s">
        <v>1071</v>
      </c>
      <c r="E8" s="6">
        <v>119288718</v>
      </c>
      <c r="G8" s="6">
        <v>1540</v>
      </c>
      <c r="I8" s="6">
        <v>0</v>
      </c>
      <c r="K8" s="6">
        <v>0</v>
      </c>
      <c r="M8" s="6">
        <v>0</v>
      </c>
      <c r="O8" s="6">
        <v>183704625720</v>
      </c>
      <c r="Q8" s="6">
        <v>0</v>
      </c>
      <c r="S8" s="6">
        <v>183704625720</v>
      </c>
    </row>
    <row r="9" spans="1:19" ht="21.75" customHeight="1" x14ac:dyDescent="0.2">
      <c r="A9" s="8" t="s">
        <v>33</v>
      </c>
      <c r="C9" s="8" t="s">
        <v>1072</v>
      </c>
      <c r="E9" s="9">
        <v>45933076</v>
      </c>
      <c r="G9" s="9">
        <v>630</v>
      </c>
      <c r="I9" s="9">
        <v>0</v>
      </c>
      <c r="K9" s="9">
        <v>0</v>
      </c>
      <c r="M9" s="9">
        <v>0</v>
      </c>
      <c r="O9" s="9">
        <v>28937837880</v>
      </c>
      <c r="Q9" s="9">
        <v>0</v>
      </c>
      <c r="S9" s="9">
        <v>28937837880</v>
      </c>
    </row>
    <row r="10" spans="1:19" ht="21.75" customHeight="1" x14ac:dyDescent="0.2">
      <c r="A10" s="8" t="s">
        <v>22</v>
      </c>
      <c r="C10" s="8" t="s">
        <v>1073</v>
      </c>
      <c r="E10" s="9">
        <v>394707299</v>
      </c>
      <c r="G10" s="9">
        <v>82</v>
      </c>
      <c r="I10" s="9">
        <v>0</v>
      </c>
      <c r="K10" s="9">
        <v>0</v>
      </c>
      <c r="M10" s="9">
        <v>0</v>
      </c>
      <c r="O10" s="9">
        <v>32365998518</v>
      </c>
      <c r="Q10" s="9">
        <v>0</v>
      </c>
      <c r="S10" s="9">
        <v>32365998518</v>
      </c>
    </row>
    <row r="11" spans="1:19" ht="21.75" customHeight="1" x14ac:dyDescent="0.2">
      <c r="A11" s="8" t="s">
        <v>41</v>
      </c>
      <c r="C11" s="8" t="s">
        <v>1074</v>
      </c>
      <c r="E11" s="9">
        <v>108583000</v>
      </c>
      <c r="G11" s="9">
        <v>2920</v>
      </c>
      <c r="I11" s="9">
        <v>0</v>
      </c>
      <c r="K11" s="9">
        <v>0</v>
      </c>
      <c r="M11" s="9">
        <v>0</v>
      </c>
      <c r="O11" s="9">
        <v>317062360000</v>
      </c>
      <c r="Q11" s="9">
        <v>0</v>
      </c>
      <c r="S11" s="9">
        <v>317062360000</v>
      </c>
    </row>
    <row r="12" spans="1:19" ht="21.75" customHeight="1" x14ac:dyDescent="0.2">
      <c r="A12" s="8" t="s">
        <v>40</v>
      </c>
      <c r="C12" s="8" t="s">
        <v>1075</v>
      </c>
      <c r="E12" s="9">
        <v>105994627</v>
      </c>
      <c r="G12" s="9">
        <v>685</v>
      </c>
      <c r="I12" s="9">
        <v>0</v>
      </c>
      <c r="K12" s="9">
        <v>0</v>
      </c>
      <c r="M12" s="9">
        <v>0</v>
      </c>
      <c r="O12" s="9">
        <v>72606319495</v>
      </c>
      <c r="Q12" s="9">
        <v>0</v>
      </c>
      <c r="S12" s="9">
        <v>72606319495</v>
      </c>
    </row>
    <row r="13" spans="1:19" ht="21.75" customHeight="1" x14ac:dyDescent="0.2">
      <c r="A13" s="8" t="s">
        <v>42</v>
      </c>
      <c r="C13" s="8" t="s">
        <v>1076</v>
      </c>
      <c r="E13" s="9">
        <v>75500000</v>
      </c>
      <c r="G13" s="9">
        <v>3000</v>
      </c>
      <c r="I13" s="9">
        <v>0</v>
      </c>
      <c r="K13" s="9">
        <v>0</v>
      </c>
      <c r="M13" s="9">
        <v>0</v>
      </c>
      <c r="O13" s="9">
        <v>226500000000</v>
      </c>
      <c r="Q13" s="9">
        <v>0</v>
      </c>
      <c r="S13" s="9">
        <v>226500000000</v>
      </c>
    </row>
    <row r="14" spans="1:19" ht="21.75" customHeight="1" x14ac:dyDescent="0.2">
      <c r="A14" s="8" t="s">
        <v>56</v>
      </c>
      <c r="C14" s="8" t="s">
        <v>1077</v>
      </c>
      <c r="E14" s="9">
        <v>107128725</v>
      </c>
      <c r="G14" s="9">
        <v>370</v>
      </c>
      <c r="I14" s="9">
        <v>0</v>
      </c>
      <c r="K14" s="9">
        <v>0</v>
      </c>
      <c r="M14" s="9">
        <v>0</v>
      </c>
      <c r="O14" s="9">
        <v>39637628250</v>
      </c>
      <c r="Q14" s="9">
        <v>0</v>
      </c>
      <c r="S14" s="9">
        <v>39637628250</v>
      </c>
    </row>
    <row r="15" spans="1:19" ht="21.75" customHeight="1" x14ac:dyDescent="0.2">
      <c r="A15" s="8" t="s">
        <v>679</v>
      </c>
      <c r="C15" s="8" t="s">
        <v>1074</v>
      </c>
      <c r="E15" s="9">
        <v>280000000</v>
      </c>
      <c r="G15" s="9">
        <v>70</v>
      </c>
      <c r="I15" s="9">
        <v>0</v>
      </c>
      <c r="K15" s="9">
        <v>0</v>
      </c>
      <c r="M15" s="9">
        <v>0</v>
      </c>
      <c r="O15" s="9">
        <v>19600000000</v>
      </c>
      <c r="Q15" s="9">
        <v>649006623</v>
      </c>
      <c r="S15" s="9">
        <v>18950993377</v>
      </c>
    </row>
    <row r="16" spans="1:19" ht="21.75" customHeight="1" x14ac:dyDescent="0.2">
      <c r="A16" s="8" t="s">
        <v>39</v>
      </c>
      <c r="C16" s="8" t="s">
        <v>1078</v>
      </c>
      <c r="E16" s="9">
        <v>102000000</v>
      </c>
      <c r="G16" s="9">
        <v>6500</v>
      </c>
      <c r="I16" s="9">
        <v>0</v>
      </c>
      <c r="K16" s="9">
        <v>0</v>
      </c>
      <c r="M16" s="9">
        <v>0</v>
      </c>
      <c r="O16" s="9">
        <v>663000000000</v>
      </c>
      <c r="Q16" s="9">
        <v>7186991870</v>
      </c>
      <c r="S16" s="9">
        <v>655813008130</v>
      </c>
    </row>
    <row r="17" spans="1:19" ht="21.75" customHeight="1" x14ac:dyDescent="0.2">
      <c r="A17" s="8" t="s">
        <v>674</v>
      </c>
      <c r="C17" s="8" t="s">
        <v>1079</v>
      </c>
      <c r="E17" s="9">
        <v>17343886</v>
      </c>
      <c r="G17" s="9">
        <v>35</v>
      </c>
      <c r="I17" s="9">
        <v>0</v>
      </c>
      <c r="K17" s="9">
        <v>0</v>
      </c>
      <c r="M17" s="9">
        <v>0</v>
      </c>
      <c r="O17" s="9">
        <v>607036010</v>
      </c>
      <c r="Q17" s="9">
        <v>0</v>
      </c>
      <c r="S17" s="9">
        <v>607036010</v>
      </c>
    </row>
    <row r="18" spans="1:19" ht="21.75" customHeight="1" x14ac:dyDescent="0.2">
      <c r="A18" s="8" t="s">
        <v>57</v>
      </c>
      <c r="C18" s="8" t="s">
        <v>1080</v>
      </c>
      <c r="E18" s="9">
        <v>9000000</v>
      </c>
      <c r="G18" s="9">
        <v>1000</v>
      </c>
      <c r="I18" s="9">
        <v>0</v>
      </c>
      <c r="K18" s="9">
        <v>0</v>
      </c>
      <c r="M18" s="9">
        <v>0</v>
      </c>
      <c r="O18" s="9">
        <v>9000000000</v>
      </c>
      <c r="Q18" s="9">
        <v>528046422</v>
      </c>
      <c r="S18" s="9">
        <v>8471953578</v>
      </c>
    </row>
    <row r="19" spans="1:19" ht="21.75" customHeight="1" x14ac:dyDescent="0.2">
      <c r="A19" s="8" t="s">
        <v>44</v>
      </c>
      <c r="C19" s="8" t="s">
        <v>1081</v>
      </c>
      <c r="E19" s="9">
        <v>21795609</v>
      </c>
      <c r="G19" s="9">
        <v>3935</v>
      </c>
      <c r="I19" s="9">
        <v>0</v>
      </c>
      <c r="K19" s="9">
        <v>0</v>
      </c>
      <c r="M19" s="9">
        <v>0</v>
      </c>
      <c r="O19" s="9">
        <v>85765721415</v>
      </c>
      <c r="Q19" s="9">
        <v>0</v>
      </c>
      <c r="S19" s="9">
        <v>85765721415</v>
      </c>
    </row>
    <row r="20" spans="1:19" ht="21.75" customHeight="1" x14ac:dyDescent="0.2">
      <c r="A20" s="8" t="s">
        <v>43</v>
      </c>
      <c r="C20" s="8" t="s">
        <v>1072</v>
      </c>
      <c r="E20" s="9">
        <v>25000000</v>
      </c>
      <c r="G20" s="9">
        <v>6350</v>
      </c>
      <c r="I20" s="9">
        <v>0</v>
      </c>
      <c r="K20" s="9">
        <v>0</v>
      </c>
      <c r="M20" s="9">
        <v>0</v>
      </c>
      <c r="O20" s="9">
        <v>158750000000</v>
      </c>
      <c r="Q20" s="9">
        <v>1720867209</v>
      </c>
      <c r="S20" s="9">
        <v>157029132791</v>
      </c>
    </row>
    <row r="21" spans="1:19" ht="21.75" customHeight="1" x14ac:dyDescent="0.2">
      <c r="A21" s="8" t="s">
        <v>27</v>
      </c>
      <c r="C21" s="8" t="s">
        <v>1078</v>
      </c>
      <c r="E21" s="9">
        <v>200209250</v>
      </c>
      <c r="G21" s="9">
        <v>610</v>
      </c>
      <c r="I21" s="9">
        <v>0</v>
      </c>
      <c r="K21" s="9">
        <v>0</v>
      </c>
      <c r="M21" s="9">
        <v>0</v>
      </c>
      <c r="O21" s="9">
        <v>122127642500</v>
      </c>
      <c r="Q21" s="9">
        <v>0</v>
      </c>
      <c r="S21" s="9">
        <v>122127642500</v>
      </c>
    </row>
    <row r="22" spans="1:19" ht="21.75" customHeight="1" x14ac:dyDescent="0.2">
      <c r="A22" s="8" t="s">
        <v>53</v>
      </c>
      <c r="C22" s="8" t="s">
        <v>1082</v>
      </c>
      <c r="E22" s="9">
        <v>190175486</v>
      </c>
      <c r="G22" s="9">
        <v>380</v>
      </c>
      <c r="I22" s="9">
        <v>0</v>
      </c>
      <c r="K22" s="9">
        <v>0</v>
      </c>
      <c r="M22" s="9">
        <v>0</v>
      </c>
      <c r="O22" s="9">
        <v>72266684680</v>
      </c>
      <c r="Q22" s="9">
        <v>0</v>
      </c>
      <c r="S22" s="9">
        <v>72266684680</v>
      </c>
    </row>
    <row r="23" spans="1:19" ht="21.75" customHeight="1" x14ac:dyDescent="0.2">
      <c r="A23" s="8" t="s">
        <v>678</v>
      </c>
      <c r="C23" s="8" t="s">
        <v>1083</v>
      </c>
      <c r="E23" s="9">
        <v>6400000</v>
      </c>
      <c r="G23" s="9">
        <v>650</v>
      </c>
      <c r="I23" s="9">
        <v>0</v>
      </c>
      <c r="K23" s="9">
        <v>0</v>
      </c>
      <c r="M23" s="9">
        <v>0</v>
      </c>
      <c r="O23" s="9">
        <v>4160000000</v>
      </c>
      <c r="Q23" s="9">
        <v>0</v>
      </c>
      <c r="S23" s="9">
        <v>4160000000</v>
      </c>
    </row>
    <row r="24" spans="1:19" ht="21.75" customHeight="1" x14ac:dyDescent="0.2">
      <c r="A24" s="8" t="s">
        <v>48</v>
      </c>
      <c r="C24" s="8" t="s">
        <v>1074</v>
      </c>
      <c r="E24" s="9">
        <v>905000000</v>
      </c>
      <c r="G24" s="9">
        <v>400</v>
      </c>
      <c r="I24" s="9">
        <v>0</v>
      </c>
      <c r="K24" s="9">
        <v>0</v>
      </c>
      <c r="M24" s="9">
        <v>0</v>
      </c>
      <c r="O24" s="9">
        <v>362000000000</v>
      </c>
      <c r="Q24" s="9">
        <v>2462585034</v>
      </c>
      <c r="S24" s="9">
        <v>359537414966</v>
      </c>
    </row>
    <row r="25" spans="1:19" ht="21.75" customHeight="1" x14ac:dyDescent="0.2">
      <c r="A25" s="8" t="s">
        <v>54</v>
      </c>
      <c r="C25" s="8" t="s">
        <v>1084</v>
      </c>
      <c r="E25" s="9">
        <v>24330684</v>
      </c>
      <c r="G25" s="9">
        <v>2000</v>
      </c>
      <c r="I25" s="9">
        <v>0</v>
      </c>
      <c r="K25" s="9">
        <v>0</v>
      </c>
      <c r="M25" s="9">
        <v>0</v>
      </c>
      <c r="O25" s="9">
        <v>48661368000</v>
      </c>
      <c r="Q25" s="9">
        <v>0</v>
      </c>
      <c r="S25" s="9">
        <v>48661368000</v>
      </c>
    </row>
    <row r="26" spans="1:19" ht="21.75" customHeight="1" x14ac:dyDescent="0.2">
      <c r="A26" s="8" t="s">
        <v>668</v>
      </c>
      <c r="C26" s="8" t="s">
        <v>1085</v>
      </c>
      <c r="E26" s="9">
        <v>66747875</v>
      </c>
      <c r="G26" s="9">
        <v>82</v>
      </c>
      <c r="I26" s="9">
        <v>0</v>
      </c>
      <c r="K26" s="9">
        <v>0</v>
      </c>
      <c r="M26" s="9">
        <v>0</v>
      </c>
      <c r="O26" s="9">
        <v>5473325750</v>
      </c>
      <c r="Q26" s="9">
        <v>0</v>
      </c>
      <c r="S26" s="9">
        <v>5473325750</v>
      </c>
    </row>
    <row r="27" spans="1:19" ht="21.75" customHeight="1" x14ac:dyDescent="0.2">
      <c r="A27" s="8" t="s">
        <v>20</v>
      </c>
      <c r="C27" s="8" t="s">
        <v>1086</v>
      </c>
      <c r="E27" s="9">
        <v>2622500000</v>
      </c>
      <c r="G27" s="9">
        <v>66</v>
      </c>
      <c r="I27" s="9">
        <v>0</v>
      </c>
      <c r="K27" s="9">
        <v>0</v>
      </c>
      <c r="M27" s="9">
        <v>0</v>
      </c>
      <c r="O27" s="9">
        <v>173085000000</v>
      </c>
      <c r="Q27" s="9">
        <v>0</v>
      </c>
      <c r="S27" s="9">
        <v>173085000000</v>
      </c>
    </row>
    <row r="28" spans="1:19" ht="21.75" customHeight="1" x14ac:dyDescent="0.2">
      <c r="A28" s="8" t="s">
        <v>24</v>
      </c>
      <c r="C28" s="8" t="s">
        <v>1087</v>
      </c>
      <c r="E28" s="9">
        <v>139428570</v>
      </c>
      <c r="G28" s="9">
        <v>90</v>
      </c>
      <c r="I28" s="9">
        <v>0</v>
      </c>
      <c r="K28" s="9">
        <v>0</v>
      </c>
      <c r="M28" s="9">
        <v>0</v>
      </c>
      <c r="O28" s="9">
        <v>12548571300</v>
      </c>
      <c r="Q28" s="9">
        <v>0</v>
      </c>
      <c r="S28" s="9">
        <v>12548571300</v>
      </c>
    </row>
    <row r="29" spans="1:19" ht="21.75" customHeight="1" x14ac:dyDescent="0.2">
      <c r="A29" s="8" t="s">
        <v>28</v>
      </c>
      <c r="C29" s="8" t="s">
        <v>1088</v>
      </c>
      <c r="E29" s="9">
        <v>100000000</v>
      </c>
      <c r="G29" s="9">
        <v>1500</v>
      </c>
      <c r="I29" s="9">
        <v>0</v>
      </c>
      <c r="K29" s="9">
        <v>0</v>
      </c>
      <c r="M29" s="9">
        <v>0</v>
      </c>
      <c r="O29" s="9">
        <v>150000000000</v>
      </c>
      <c r="Q29" s="9">
        <v>4966887417</v>
      </c>
      <c r="S29" s="9">
        <v>145033112583</v>
      </c>
    </row>
    <row r="30" spans="1:19" ht="21.75" customHeight="1" x14ac:dyDescent="0.2">
      <c r="A30" s="8" t="s">
        <v>35</v>
      </c>
      <c r="C30" s="8" t="s">
        <v>1089</v>
      </c>
      <c r="E30" s="9">
        <v>57000000</v>
      </c>
      <c r="G30" s="9">
        <v>2000</v>
      </c>
      <c r="I30" s="9">
        <v>114000000000</v>
      </c>
      <c r="K30" s="9">
        <v>1082767978</v>
      </c>
      <c r="M30" s="9">
        <v>112917232022</v>
      </c>
      <c r="O30" s="9">
        <v>114000000000</v>
      </c>
      <c r="Q30" s="9">
        <f>1082767978-10520836</f>
        <v>1072247142</v>
      </c>
      <c r="S30" s="9">
        <f>O30-Q30</f>
        <v>112927752858</v>
      </c>
    </row>
    <row r="31" spans="1:19" ht="21.75" customHeight="1" x14ac:dyDescent="0.2">
      <c r="A31" s="8" t="s">
        <v>19</v>
      </c>
      <c r="C31" s="8" t="s">
        <v>1077</v>
      </c>
      <c r="E31" s="9">
        <v>11440561</v>
      </c>
      <c r="G31" s="9">
        <v>224</v>
      </c>
      <c r="I31" s="9">
        <v>0</v>
      </c>
      <c r="K31" s="9">
        <v>0</v>
      </c>
      <c r="M31" s="9">
        <v>0</v>
      </c>
      <c r="O31" s="9">
        <v>2562685664</v>
      </c>
      <c r="Q31" s="9">
        <v>0</v>
      </c>
      <c r="S31" s="9">
        <v>2562685664</v>
      </c>
    </row>
    <row r="32" spans="1:19" ht="21.75" customHeight="1" x14ac:dyDescent="0.2">
      <c r="A32" s="8" t="s">
        <v>37</v>
      </c>
      <c r="C32" s="8" t="s">
        <v>1089</v>
      </c>
      <c r="E32" s="9">
        <v>7519459</v>
      </c>
      <c r="G32" s="9">
        <v>3000</v>
      </c>
      <c r="I32" s="9">
        <v>22558377000</v>
      </c>
      <c r="K32" s="9">
        <v>2860272682</v>
      </c>
      <c r="M32" s="9">
        <v>19698104318</v>
      </c>
      <c r="O32" s="9">
        <v>22558377000</v>
      </c>
      <c r="Q32" s="9">
        <v>2860272682</v>
      </c>
      <c r="S32" s="9">
        <v>19698104318</v>
      </c>
    </row>
    <row r="33" spans="1:19" ht="21.75" customHeight="1" x14ac:dyDescent="0.2">
      <c r="A33" s="8" t="s">
        <v>34</v>
      </c>
      <c r="C33" s="8" t="s">
        <v>1090</v>
      </c>
      <c r="E33" s="9">
        <v>35893456</v>
      </c>
      <c r="G33" s="9">
        <v>2110</v>
      </c>
      <c r="I33" s="9">
        <v>0</v>
      </c>
      <c r="K33" s="9">
        <v>0</v>
      </c>
      <c r="M33" s="9">
        <v>0</v>
      </c>
      <c r="O33" s="9">
        <v>75735192160</v>
      </c>
      <c r="Q33" s="9">
        <v>0</v>
      </c>
      <c r="S33" s="9">
        <v>75735192160</v>
      </c>
    </row>
    <row r="34" spans="1:19" ht="21.75" customHeight="1" x14ac:dyDescent="0.2">
      <c r="A34" s="8" t="s">
        <v>665</v>
      </c>
      <c r="C34" s="8" t="s">
        <v>1091</v>
      </c>
      <c r="E34" s="9">
        <v>56298297</v>
      </c>
      <c r="G34" s="9">
        <v>1850</v>
      </c>
      <c r="I34" s="9">
        <v>0</v>
      </c>
      <c r="K34" s="9">
        <v>0</v>
      </c>
      <c r="M34" s="9">
        <v>0</v>
      </c>
      <c r="O34" s="9">
        <v>104151849450</v>
      </c>
      <c r="Q34" s="9">
        <v>0</v>
      </c>
      <c r="S34" s="9">
        <v>104151849450</v>
      </c>
    </row>
    <row r="35" spans="1:19" ht="21.75" customHeight="1" x14ac:dyDescent="0.2">
      <c r="A35" s="8" t="s">
        <v>25</v>
      </c>
      <c r="C35" s="8" t="s">
        <v>1077</v>
      </c>
      <c r="E35" s="9">
        <v>83000000</v>
      </c>
      <c r="G35" s="9">
        <v>388</v>
      </c>
      <c r="I35" s="9">
        <v>0</v>
      </c>
      <c r="K35" s="9">
        <v>0</v>
      </c>
      <c r="M35" s="9">
        <v>0</v>
      </c>
      <c r="O35" s="9">
        <v>32204000000</v>
      </c>
      <c r="Q35" s="9">
        <v>0</v>
      </c>
      <c r="S35" s="9">
        <v>32204000000</v>
      </c>
    </row>
    <row r="36" spans="1:19" ht="21.75" customHeight="1" x14ac:dyDescent="0.2">
      <c r="A36" s="8" t="s">
        <v>30</v>
      </c>
      <c r="C36" s="8" t="s">
        <v>1092</v>
      </c>
      <c r="E36" s="9">
        <v>7569052</v>
      </c>
      <c r="G36" s="9">
        <v>95</v>
      </c>
      <c r="I36" s="9">
        <v>0</v>
      </c>
      <c r="K36" s="9">
        <v>0</v>
      </c>
      <c r="M36" s="9">
        <v>0</v>
      </c>
      <c r="O36" s="9">
        <v>719059940</v>
      </c>
      <c r="Q36" s="9">
        <v>0</v>
      </c>
      <c r="S36" s="9">
        <v>719059940</v>
      </c>
    </row>
    <row r="37" spans="1:19" ht="21.75" customHeight="1" x14ac:dyDescent="0.2">
      <c r="A37" s="8" t="s">
        <v>23</v>
      </c>
      <c r="C37" s="8" t="s">
        <v>1072</v>
      </c>
      <c r="E37" s="9">
        <v>112737233</v>
      </c>
      <c r="G37" s="9">
        <v>110</v>
      </c>
      <c r="I37" s="9">
        <v>0</v>
      </c>
      <c r="K37" s="9">
        <v>0</v>
      </c>
      <c r="M37" s="9">
        <v>0</v>
      </c>
      <c r="O37" s="9">
        <v>12401095630</v>
      </c>
      <c r="Q37" s="9">
        <v>0</v>
      </c>
      <c r="S37" s="9">
        <v>12401095630</v>
      </c>
    </row>
    <row r="38" spans="1:19" ht="21.75" customHeight="1" x14ac:dyDescent="0.2">
      <c r="A38" s="8" t="s">
        <v>29</v>
      </c>
      <c r="C38" s="8" t="s">
        <v>1093</v>
      </c>
      <c r="E38" s="9">
        <v>4977076</v>
      </c>
      <c r="G38" s="9">
        <v>24300</v>
      </c>
      <c r="I38" s="9">
        <v>0</v>
      </c>
      <c r="K38" s="9">
        <v>0</v>
      </c>
      <c r="M38" s="9">
        <v>0</v>
      </c>
      <c r="O38" s="9">
        <v>120942946800</v>
      </c>
      <c r="Q38" s="9">
        <v>0</v>
      </c>
      <c r="S38" s="9">
        <v>120942946800</v>
      </c>
    </row>
    <row r="39" spans="1:19" ht="21.75" customHeight="1" x14ac:dyDescent="0.2">
      <c r="A39" s="8" t="s">
        <v>38</v>
      </c>
      <c r="C39" s="8" t="s">
        <v>1094</v>
      </c>
      <c r="E39" s="9">
        <v>309243955</v>
      </c>
      <c r="G39" s="9">
        <v>950</v>
      </c>
      <c r="I39" s="9">
        <v>0</v>
      </c>
      <c r="K39" s="9">
        <v>0</v>
      </c>
      <c r="M39" s="9">
        <v>0</v>
      </c>
      <c r="O39" s="9">
        <v>293781757250</v>
      </c>
      <c r="Q39" s="9">
        <v>37096320036</v>
      </c>
      <c r="S39" s="9">
        <v>256685437214</v>
      </c>
    </row>
    <row r="40" spans="1:19" ht="21.75" customHeight="1" x14ac:dyDescent="0.2">
      <c r="A40" s="8" t="s">
        <v>671</v>
      </c>
      <c r="C40" s="8" t="s">
        <v>1095</v>
      </c>
      <c r="E40" s="9">
        <v>8381051</v>
      </c>
      <c r="G40" s="9">
        <v>1900</v>
      </c>
      <c r="I40" s="9">
        <v>0</v>
      </c>
      <c r="K40" s="9">
        <v>0</v>
      </c>
      <c r="M40" s="9">
        <v>0</v>
      </c>
      <c r="O40" s="9">
        <v>15923996900</v>
      </c>
      <c r="Q40" s="9">
        <v>0</v>
      </c>
      <c r="S40" s="9">
        <v>15923996900</v>
      </c>
    </row>
    <row r="41" spans="1:19" ht="21.75" customHeight="1" x14ac:dyDescent="0.2">
      <c r="A41" s="8" t="s">
        <v>36</v>
      </c>
      <c r="C41" s="8" t="s">
        <v>1083</v>
      </c>
      <c r="E41" s="9">
        <v>549500000</v>
      </c>
      <c r="G41" s="9">
        <v>188</v>
      </c>
      <c r="I41" s="9">
        <v>0</v>
      </c>
      <c r="K41" s="9">
        <v>0</v>
      </c>
      <c r="M41" s="9">
        <v>0</v>
      </c>
      <c r="O41" s="9">
        <v>103306000000</v>
      </c>
      <c r="Q41" s="9">
        <v>0</v>
      </c>
      <c r="S41" s="9">
        <v>103306000000</v>
      </c>
    </row>
    <row r="42" spans="1:19" ht="21.75" customHeight="1" x14ac:dyDescent="0.2">
      <c r="A42" s="8" t="s">
        <v>46</v>
      </c>
      <c r="C42" s="8" t="s">
        <v>1074</v>
      </c>
      <c r="E42" s="9">
        <v>52000000</v>
      </c>
      <c r="G42" s="9">
        <v>34</v>
      </c>
      <c r="I42" s="9">
        <v>0</v>
      </c>
      <c r="K42" s="9">
        <v>0</v>
      </c>
      <c r="M42" s="9">
        <v>0</v>
      </c>
      <c r="O42" s="9">
        <v>1768000000</v>
      </c>
      <c r="Q42" s="9">
        <v>65308707</v>
      </c>
      <c r="S42" s="9">
        <v>1702691293</v>
      </c>
    </row>
    <row r="43" spans="1:19" ht="21.75" customHeight="1" x14ac:dyDescent="0.2">
      <c r="A43" s="8" t="s">
        <v>31</v>
      </c>
      <c r="C43" s="8" t="s">
        <v>1096</v>
      </c>
      <c r="E43" s="9">
        <v>19918293</v>
      </c>
      <c r="G43" s="9">
        <v>7220</v>
      </c>
      <c r="I43" s="9">
        <v>0</v>
      </c>
      <c r="K43" s="9">
        <v>0</v>
      </c>
      <c r="M43" s="9">
        <v>0</v>
      </c>
      <c r="O43" s="9">
        <v>143810075460</v>
      </c>
      <c r="Q43" s="9">
        <v>0</v>
      </c>
      <c r="S43" s="9">
        <v>143810075460</v>
      </c>
    </row>
    <row r="44" spans="1:19" ht="21.75" customHeight="1" x14ac:dyDescent="0.2">
      <c r="A44" s="8" t="s">
        <v>49</v>
      </c>
      <c r="C44" s="8" t="s">
        <v>1097</v>
      </c>
      <c r="E44" s="9">
        <v>31945649</v>
      </c>
      <c r="G44" s="9">
        <v>3500</v>
      </c>
      <c r="I44" s="9">
        <v>0</v>
      </c>
      <c r="K44" s="9">
        <v>0</v>
      </c>
      <c r="M44" s="9">
        <v>0</v>
      </c>
      <c r="O44" s="9">
        <v>111809771500</v>
      </c>
      <c r="Q44" s="9">
        <v>0</v>
      </c>
      <c r="S44" s="9">
        <v>111809771500</v>
      </c>
    </row>
    <row r="45" spans="1:19" ht="21.75" customHeight="1" x14ac:dyDescent="0.2">
      <c r="A45" s="8" t="s">
        <v>45</v>
      </c>
      <c r="C45" s="8" t="s">
        <v>1098</v>
      </c>
      <c r="E45" s="9">
        <v>55987221</v>
      </c>
      <c r="G45" s="9">
        <v>77</v>
      </c>
      <c r="I45" s="9">
        <v>0</v>
      </c>
      <c r="K45" s="9">
        <v>0</v>
      </c>
      <c r="M45" s="9">
        <v>0</v>
      </c>
      <c r="O45" s="9">
        <v>4311016017</v>
      </c>
      <c r="Q45" s="9">
        <v>199923016</v>
      </c>
      <c r="S45" s="9">
        <v>4111093001</v>
      </c>
    </row>
    <row r="46" spans="1:19" ht="21.75" customHeight="1" x14ac:dyDescent="0.2">
      <c r="A46" s="8" t="s">
        <v>660</v>
      </c>
      <c r="C46" s="8" t="s">
        <v>1099</v>
      </c>
      <c r="E46" s="9">
        <v>36800000</v>
      </c>
      <c r="G46" s="9">
        <v>450</v>
      </c>
      <c r="I46" s="9">
        <v>0</v>
      </c>
      <c r="K46" s="9">
        <v>0</v>
      </c>
      <c r="M46" s="9">
        <v>0</v>
      </c>
      <c r="O46" s="9">
        <v>16560000000</v>
      </c>
      <c r="Q46" s="9">
        <v>0</v>
      </c>
      <c r="S46" s="9">
        <v>16560000000</v>
      </c>
    </row>
    <row r="47" spans="1:19" ht="21.75" customHeight="1" x14ac:dyDescent="0.2">
      <c r="A47" s="8" t="s">
        <v>55</v>
      </c>
      <c r="C47" s="8" t="s">
        <v>1100</v>
      </c>
      <c r="E47" s="9">
        <v>20000000</v>
      </c>
      <c r="G47" s="9">
        <v>540</v>
      </c>
      <c r="I47" s="9">
        <v>0</v>
      </c>
      <c r="K47" s="9">
        <v>0</v>
      </c>
      <c r="M47" s="9">
        <v>0</v>
      </c>
      <c r="O47" s="9">
        <v>10800000000</v>
      </c>
      <c r="Q47" s="9">
        <v>0</v>
      </c>
      <c r="S47" s="9">
        <v>10800000000</v>
      </c>
    </row>
    <row r="48" spans="1:19" ht="21.75" customHeight="1" x14ac:dyDescent="0.2">
      <c r="A48" s="8" t="s">
        <v>26</v>
      </c>
      <c r="C48" s="8" t="s">
        <v>1100</v>
      </c>
      <c r="E48" s="9">
        <v>81960717</v>
      </c>
      <c r="G48" s="9">
        <v>220</v>
      </c>
      <c r="I48" s="9">
        <v>0</v>
      </c>
      <c r="K48" s="9">
        <v>0</v>
      </c>
      <c r="M48" s="9">
        <v>0</v>
      </c>
      <c r="O48" s="9">
        <v>18031357740</v>
      </c>
      <c r="Q48" s="9">
        <v>0</v>
      </c>
      <c r="S48" s="9">
        <v>18031357740</v>
      </c>
    </row>
    <row r="49" spans="1:19" ht="21.75" customHeight="1" x14ac:dyDescent="0.2">
      <c r="A49" s="8" t="s">
        <v>50</v>
      </c>
      <c r="C49" s="8" t="s">
        <v>1072</v>
      </c>
      <c r="E49" s="9">
        <v>355871887</v>
      </c>
      <c r="G49" s="9">
        <v>670</v>
      </c>
      <c r="I49" s="9">
        <v>0</v>
      </c>
      <c r="K49" s="9">
        <v>0</v>
      </c>
      <c r="M49" s="9">
        <v>0</v>
      </c>
      <c r="O49" s="9">
        <v>238434164290</v>
      </c>
      <c r="Q49" s="9">
        <v>0</v>
      </c>
      <c r="S49" s="9">
        <v>238434164290</v>
      </c>
    </row>
    <row r="50" spans="1:19" ht="21.75" customHeight="1" x14ac:dyDescent="0.2">
      <c r="A50" s="11" t="s">
        <v>32</v>
      </c>
      <c r="C50" s="11" t="s">
        <v>1088</v>
      </c>
      <c r="E50" s="13">
        <v>237019310</v>
      </c>
      <c r="G50" s="13">
        <v>150</v>
      </c>
      <c r="I50" s="13">
        <v>0</v>
      </c>
      <c r="K50" s="13">
        <v>0</v>
      </c>
      <c r="M50" s="13">
        <v>0</v>
      </c>
      <c r="O50" s="13">
        <v>35552896500</v>
      </c>
      <c r="Q50" s="13">
        <v>0</v>
      </c>
      <c r="S50" s="13">
        <v>35552896500</v>
      </c>
    </row>
    <row r="51" spans="1:19" ht="21.75" customHeight="1" x14ac:dyDescent="0.2">
      <c r="A51" s="15" t="s">
        <v>58</v>
      </c>
      <c r="C51" s="16"/>
      <c r="E51" s="16"/>
      <c r="G51" s="16"/>
      <c r="I51" s="16">
        <v>136558377000</v>
      </c>
      <c r="K51" s="16">
        <v>3943040660</v>
      </c>
      <c r="M51" s="16">
        <v>132615336340</v>
      </c>
      <c r="O51" s="16">
        <v>4267224361819</v>
      </c>
      <c r="Q51" s="16">
        <f>SUM(Q8:Q50)</f>
        <v>58808456158</v>
      </c>
      <c r="S51" s="16">
        <f>SUM(S8:S50)</f>
        <v>4208415905661</v>
      </c>
    </row>
    <row r="52" spans="1:19" x14ac:dyDescent="0.2">
      <c r="O52" s="32">
        <f>4267224371394-O51</f>
        <v>9575</v>
      </c>
    </row>
    <row r="53" spans="1:19" x14ac:dyDescent="0.2">
      <c r="Q53" s="3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4"/>
  <sheetViews>
    <sheetView rightToLeft="1" workbookViewId="0">
      <selection activeCell="T12" sqref="T12"/>
    </sheetView>
  </sheetViews>
  <sheetFormatPr defaultRowHeight="12.75" x14ac:dyDescent="0.2"/>
  <cols>
    <col min="1" max="1" width="13" customWidth="1"/>
    <col min="2" max="2" width="5.140625" customWidth="1"/>
    <col min="3" max="3" width="1.28515625" customWidth="1"/>
    <col min="4" max="4" width="40.85546875" bestFit="1" customWidth="1"/>
    <col min="5" max="5" width="1.28515625" customWidth="1"/>
    <col min="6" max="6" width="51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5.140625" customWidth="1"/>
    <col min="14" max="14" width="1.28515625" customWidth="1"/>
    <col min="15" max="15" width="9" bestFit="1" customWidth="1"/>
    <col min="16" max="16" width="1.28515625" customWidth="1"/>
    <col min="17" max="17" width="21.28515625" customWidth="1"/>
    <col min="18" max="18" width="0.28515625" hidden="1" customWidth="1"/>
  </cols>
  <sheetData>
    <row r="1" spans="1:17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4.45" customHeight="1" x14ac:dyDescent="0.2"/>
    <row r="5" spans="1:17" ht="14.45" customHeight="1" x14ac:dyDescent="0.2">
      <c r="A5" s="1" t="s">
        <v>750</v>
      </c>
      <c r="B5" s="64" t="s">
        <v>751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29.1" customHeight="1" x14ac:dyDescent="0.2">
      <c r="M6" s="68" t="s">
        <v>752</v>
      </c>
      <c r="Q6" s="68" t="s">
        <v>753</v>
      </c>
    </row>
    <row r="7" spans="1:17" ht="49.5" customHeight="1" thickBot="1" x14ac:dyDescent="0.25">
      <c r="A7" s="73" t="s">
        <v>754</v>
      </c>
      <c r="B7" s="73"/>
      <c r="D7" s="42" t="s">
        <v>755</v>
      </c>
      <c r="F7" s="42" t="s">
        <v>756</v>
      </c>
      <c r="H7" s="39" t="s">
        <v>84</v>
      </c>
      <c r="J7" s="69" t="s">
        <v>757</v>
      </c>
      <c r="K7" s="69"/>
      <c r="M7" s="68"/>
      <c r="O7" s="39" t="s">
        <v>758</v>
      </c>
      <c r="Q7" s="72"/>
    </row>
    <row r="8" spans="1:17" s="40" customFormat="1" ht="21" x14ac:dyDescent="0.45">
      <c r="A8" s="69" t="s">
        <v>32</v>
      </c>
      <c r="B8" s="69"/>
      <c r="C8" s="41"/>
      <c r="D8" s="69" t="s">
        <v>759</v>
      </c>
      <c r="E8" s="41"/>
      <c r="F8" s="45" t="s">
        <v>728</v>
      </c>
      <c r="H8" s="40">
        <v>9740020</v>
      </c>
      <c r="J8" s="70">
        <v>19876085399553</v>
      </c>
      <c r="K8" s="70"/>
      <c r="M8" s="43">
        <v>638684974</v>
      </c>
      <c r="O8" s="46" t="s">
        <v>88</v>
      </c>
      <c r="P8" s="46"/>
      <c r="Q8" s="46" t="s">
        <v>88</v>
      </c>
    </row>
    <row r="9" spans="1:17" s="41" customFormat="1" ht="21" x14ac:dyDescent="0.45">
      <c r="A9" s="69"/>
      <c r="B9" s="69"/>
      <c r="D9" s="69"/>
      <c r="F9" s="45" t="s">
        <v>128</v>
      </c>
      <c r="H9" s="41">
        <v>5157300</v>
      </c>
      <c r="I9" s="41">
        <v>0</v>
      </c>
      <c r="J9" s="71">
        <v>9912493451059</v>
      </c>
      <c r="K9" s="71"/>
      <c r="M9" s="44">
        <v>342430463840</v>
      </c>
      <c r="O9" s="41" t="s">
        <v>88</v>
      </c>
      <c r="Q9" s="41" t="s">
        <v>88</v>
      </c>
    </row>
    <row r="10" spans="1:17" s="41" customFormat="1" ht="21" x14ac:dyDescent="0.45">
      <c r="A10" s="69"/>
      <c r="B10" s="69"/>
      <c r="D10" s="69"/>
      <c r="F10" s="45" t="s">
        <v>1156</v>
      </c>
      <c r="H10" s="41">
        <v>1052517</v>
      </c>
      <c r="I10" s="41">
        <v>0</v>
      </c>
      <c r="J10" s="71">
        <v>1993388335644</v>
      </c>
      <c r="K10" s="71"/>
      <c r="M10" s="44">
        <v>141795150295</v>
      </c>
      <c r="O10" s="41" t="s">
        <v>88</v>
      </c>
      <c r="Q10" s="41" t="s">
        <v>88</v>
      </c>
    </row>
    <row r="11" spans="1:17" s="41" customFormat="1" ht="21" x14ac:dyDescent="0.45">
      <c r="A11" s="69"/>
      <c r="B11" s="69"/>
      <c r="D11" s="69"/>
      <c r="F11" s="45" t="s">
        <v>124</v>
      </c>
      <c r="H11" s="41">
        <v>1716250</v>
      </c>
      <c r="I11" s="41">
        <v>0</v>
      </c>
      <c r="J11" s="71">
        <v>4999999180000</v>
      </c>
      <c r="K11" s="71"/>
      <c r="M11" s="44">
        <v>31913493663</v>
      </c>
      <c r="O11" s="41" t="s">
        <v>88</v>
      </c>
      <c r="Q11" s="41" t="s">
        <v>88</v>
      </c>
    </row>
    <row r="12" spans="1:17" s="41" customFormat="1" ht="21" x14ac:dyDescent="0.45">
      <c r="A12" s="69"/>
      <c r="B12" s="69"/>
      <c r="D12" s="69"/>
      <c r="F12" s="45" t="s">
        <v>131</v>
      </c>
      <c r="H12" s="41">
        <v>1696700</v>
      </c>
      <c r="I12" s="41">
        <v>0</v>
      </c>
      <c r="J12" s="71">
        <v>2022893968400</v>
      </c>
      <c r="K12" s="71"/>
      <c r="M12" s="44">
        <v>11534739376</v>
      </c>
      <c r="O12" s="41" t="s">
        <v>88</v>
      </c>
      <c r="Q12" s="41" t="s">
        <v>88</v>
      </c>
    </row>
    <row r="13" spans="1:17" s="41" customFormat="1" ht="21.75" thickBot="1" x14ac:dyDescent="0.5">
      <c r="A13" s="69"/>
      <c r="B13" s="69"/>
      <c r="D13" s="69"/>
      <c r="F13" s="45" t="s">
        <v>134</v>
      </c>
      <c r="H13" s="41">
        <v>6462000</v>
      </c>
      <c r="I13" s="41">
        <v>0</v>
      </c>
      <c r="J13" s="71">
        <v>9004982996829</v>
      </c>
      <c r="K13" s="71"/>
      <c r="M13" s="47">
        <v>602145081973</v>
      </c>
      <c r="O13" s="41" t="s">
        <v>88</v>
      </c>
      <c r="Q13" s="41" t="s">
        <v>88</v>
      </c>
    </row>
    <row r="14" spans="1:17" ht="34.5" customHeight="1" thickTop="1" x14ac:dyDescent="0.2">
      <c r="A14" s="36"/>
      <c r="B14" s="36"/>
      <c r="D14" s="36"/>
      <c r="F14" s="36"/>
      <c r="M14" s="75">
        <f>SUM(M8:M13)</f>
        <v>1130457614121</v>
      </c>
    </row>
    <row r="15" spans="1:17" ht="14.45" customHeight="1" x14ac:dyDescent="0.2">
      <c r="A15" s="60" t="s">
        <v>760</v>
      </c>
      <c r="B15" s="60"/>
      <c r="C15" s="60"/>
      <c r="D15" s="60"/>
      <c r="E15" s="60"/>
      <c r="F15" s="60"/>
      <c r="G15" s="60"/>
      <c r="H15" s="60"/>
      <c r="I15" s="60"/>
      <c r="J15" s="60"/>
    </row>
    <row r="16" spans="1:17" ht="14.4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3:15" ht="14.45" customHeight="1" x14ac:dyDescent="0.2"/>
    <row r="18" spans="13:15" ht="14.45" customHeight="1" x14ac:dyDescent="0.2"/>
    <row r="19" spans="13:15" ht="14.45" customHeight="1" x14ac:dyDescent="0.2"/>
    <row r="20" spans="13:15" ht="14.45" customHeight="1" x14ac:dyDescent="0.2"/>
    <row r="21" spans="13:15" ht="14.45" customHeight="1" x14ac:dyDescent="0.2"/>
    <row r="22" spans="13:15" ht="14.45" customHeight="1" x14ac:dyDescent="0.2">
      <c r="M22" s="32"/>
      <c r="O22" s="32"/>
    </row>
    <row r="23" spans="13:15" ht="14.45" customHeight="1" x14ac:dyDescent="0.2"/>
    <row r="24" spans="13:15" ht="14.45" customHeight="1" x14ac:dyDescent="0.2"/>
    <row r="25" spans="13:15" ht="14.45" customHeight="1" x14ac:dyDescent="0.2"/>
    <row r="26" spans="13:15" ht="14.45" customHeight="1" x14ac:dyDescent="0.2"/>
    <row r="27" spans="13:15" ht="14.45" customHeight="1" x14ac:dyDescent="0.2"/>
    <row r="28" spans="13:15" ht="14.45" customHeight="1" x14ac:dyDescent="0.2"/>
    <row r="29" spans="13:15" ht="14.45" customHeight="1" x14ac:dyDescent="0.2"/>
    <row r="30" spans="13:15" ht="14.45" customHeight="1" x14ac:dyDescent="0.2"/>
    <row r="31" spans="13:15" ht="14.45" customHeight="1" x14ac:dyDescent="0.2"/>
    <row r="32" spans="13:15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15:J15"/>
    <mergeCell ref="D8:D13"/>
    <mergeCell ref="A8:B13"/>
    <mergeCell ref="J8:K8"/>
    <mergeCell ref="J9:K9"/>
    <mergeCell ref="J10:K10"/>
    <mergeCell ref="J11:K11"/>
    <mergeCell ref="J12:K12"/>
    <mergeCell ref="J13:K13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9"/>
  <sheetViews>
    <sheetView rightToLeft="1" tabSelected="1" workbookViewId="0">
      <selection activeCell="S100" sqref="S93:T100"/>
    </sheetView>
  </sheetViews>
  <sheetFormatPr defaultRowHeight="12.75" x14ac:dyDescent="0.2"/>
  <cols>
    <col min="1" max="1" width="32.140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7.85546875" bestFit="1" customWidth="1"/>
    <col min="11" max="11" width="1.28515625" customWidth="1"/>
    <col min="12" max="12" width="10.7109375" bestFit="1" customWidth="1"/>
    <col min="13" max="13" width="1.28515625" customWidth="1"/>
    <col min="14" max="14" width="17.85546875" bestFit="1" customWidth="1"/>
    <col min="15" max="15" width="1.28515625" customWidth="1"/>
    <col min="16" max="16" width="18.5703125" bestFit="1" customWidth="1"/>
    <col min="17" max="17" width="1.28515625" customWidth="1"/>
    <col min="18" max="18" width="10.7109375" bestFit="1" customWidth="1"/>
    <col min="19" max="19" width="1.28515625" customWidth="1"/>
    <col min="20" max="20" width="18.5703125" bestFit="1" customWidth="1"/>
    <col min="21" max="21" width="18.28515625" customWidth="1"/>
    <col min="22" max="22" width="37.28515625" bestFit="1" customWidth="1"/>
    <col min="23" max="23" width="15.140625" bestFit="1" customWidth="1"/>
  </cols>
  <sheetData>
    <row r="1" spans="1:2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3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3" ht="14.45" customHeight="1" x14ac:dyDescent="0.2"/>
    <row r="5" spans="1:23" ht="14.45" customHeight="1" x14ac:dyDescent="0.2">
      <c r="A5" s="64" t="s">
        <v>1101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3" ht="14.45" customHeight="1" x14ac:dyDescent="0.2">
      <c r="A6" s="60" t="s">
        <v>638</v>
      </c>
      <c r="J6" s="60" t="s">
        <v>654</v>
      </c>
      <c r="K6" s="60"/>
      <c r="L6" s="60"/>
      <c r="M6" s="60"/>
      <c r="N6" s="60"/>
      <c r="P6" s="60" t="s">
        <v>655</v>
      </c>
      <c r="Q6" s="60"/>
      <c r="R6" s="60"/>
      <c r="S6" s="60"/>
      <c r="T6" s="60"/>
      <c r="V6" s="38"/>
      <c r="W6" s="38"/>
    </row>
    <row r="7" spans="1:23" ht="29.1" customHeight="1" x14ac:dyDescent="0.2">
      <c r="A7" s="60"/>
      <c r="C7" s="18" t="s">
        <v>1102</v>
      </c>
      <c r="E7" s="68" t="s">
        <v>122</v>
      </c>
      <c r="F7" s="68"/>
      <c r="H7" s="18" t="s">
        <v>1103</v>
      </c>
      <c r="J7" s="19" t="s">
        <v>1104</v>
      </c>
      <c r="K7" s="3"/>
      <c r="L7" s="19" t="s">
        <v>1069</v>
      </c>
      <c r="M7" s="3"/>
      <c r="N7" s="19" t="s">
        <v>1105</v>
      </c>
      <c r="P7" s="19" t="s">
        <v>1104</v>
      </c>
      <c r="Q7" s="3"/>
      <c r="R7" s="19" t="s">
        <v>1069</v>
      </c>
      <c r="S7" s="3"/>
      <c r="T7" s="19" t="s">
        <v>1105</v>
      </c>
    </row>
    <row r="8" spans="1:23" ht="21.75" customHeight="1" x14ac:dyDescent="0.2">
      <c r="A8" s="5" t="s">
        <v>255</v>
      </c>
      <c r="C8" s="3"/>
      <c r="E8" s="5" t="s">
        <v>257</v>
      </c>
      <c r="F8" s="3"/>
      <c r="H8" s="20">
        <v>17</v>
      </c>
      <c r="J8" s="6">
        <v>95202872402</v>
      </c>
      <c r="L8" s="6">
        <v>0</v>
      </c>
      <c r="N8" s="6">
        <v>95202872402</v>
      </c>
      <c r="P8" s="6">
        <v>1144439999999</v>
      </c>
      <c r="R8" s="6">
        <v>0</v>
      </c>
      <c r="T8" s="6">
        <v>1144439999999</v>
      </c>
    </row>
    <row r="9" spans="1:23" ht="21.75" customHeight="1" x14ac:dyDescent="0.2">
      <c r="A9" s="8" t="s">
        <v>239</v>
      </c>
      <c r="E9" s="8" t="s">
        <v>217</v>
      </c>
      <c r="H9" s="21">
        <v>18</v>
      </c>
      <c r="J9" s="9">
        <v>41730637808</v>
      </c>
      <c r="L9" s="9">
        <v>0</v>
      </c>
      <c r="N9" s="9">
        <v>41730637808</v>
      </c>
      <c r="P9" s="9">
        <v>1144260169979</v>
      </c>
      <c r="R9" s="9">
        <v>0</v>
      </c>
      <c r="T9" s="9">
        <v>1144260169979</v>
      </c>
    </row>
    <row r="10" spans="1:23" ht="21.75" customHeight="1" x14ac:dyDescent="0.2">
      <c r="A10" s="8" t="s">
        <v>317</v>
      </c>
      <c r="E10" s="8" t="s">
        <v>316</v>
      </c>
      <c r="H10" s="21">
        <v>18</v>
      </c>
      <c r="J10" s="9">
        <v>4716985358</v>
      </c>
      <c r="L10" s="9">
        <v>0</v>
      </c>
      <c r="N10" s="9">
        <v>4716985358</v>
      </c>
      <c r="P10" s="9">
        <v>4716985358</v>
      </c>
      <c r="R10" s="9">
        <v>0</v>
      </c>
      <c r="T10" s="9">
        <v>4716985358</v>
      </c>
    </row>
    <row r="11" spans="1:23" ht="21.75" customHeight="1" x14ac:dyDescent="0.2">
      <c r="A11" s="8" t="s">
        <v>233</v>
      </c>
      <c r="E11" s="8" t="s">
        <v>235</v>
      </c>
      <c r="H11" s="21">
        <v>23</v>
      </c>
      <c r="J11" s="9">
        <v>273564256802</v>
      </c>
      <c r="L11" s="9">
        <v>0</v>
      </c>
      <c r="N11" s="9">
        <v>273564256802</v>
      </c>
      <c r="P11" s="9">
        <v>464426148341</v>
      </c>
      <c r="R11" s="9">
        <v>0</v>
      </c>
      <c r="T11" s="9">
        <v>464426148341</v>
      </c>
    </row>
    <row r="12" spans="1:23" ht="21.75" customHeight="1" x14ac:dyDescent="0.2">
      <c r="A12" s="8" t="s">
        <v>289</v>
      </c>
      <c r="E12" s="8" t="s">
        <v>291</v>
      </c>
      <c r="H12" s="21">
        <v>23</v>
      </c>
      <c r="J12" s="9">
        <v>341783344281</v>
      </c>
      <c r="L12" s="9">
        <v>0</v>
      </c>
      <c r="N12" s="9">
        <v>341783344281</v>
      </c>
      <c r="P12" s="9">
        <v>816497392906</v>
      </c>
      <c r="R12" s="9">
        <v>0</v>
      </c>
      <c r="T12" s="9">
        <v>816497392906</v>
      </c>
    </row>
    <row r="13" spans="1:23" ht="21.75" customHeight="1" x14ac:dyDescent="0.2">
      <c r="A13" s="8" t="s">
        <v>209</v>
      </c>
      <c r="E13" s="8" t="s">
        <v>211</v>
      </c>
      <c r="H13" s="21">
        <v>23</v>
      </c>
      <c r="J13" s="9">
        <v>213621121140</v>
      </c>
      <c r="L13" s="9">
        <v>0</v>
      </c>
      <c r="N13" s="9">
        <v>213621121140</v>
      </c>
      <c r="P13" s="9">
        <v>816378330505</v>
      </c>
      <c r="R13" s="9">
        <v>0</v>
      </c>
      <c r="T13" s="9">
        <v>816378330505</v>
      </c>
    </row>
    <row r="14" spans="1:23" ht="21.75" customHeight="1" x14ac:dyDescent="0.2">
      <c r="A14" s="8" t="s">
        <v>298</v>
      </c>
      <c r="E14" s="8" t="s">
        <v>300</v>
      </c>
      <c r="H14" s="21">
        <v>23</v>
      </c>
      <c r="J14" s="9">
        <v>29165919429</v>
      </c>
      <c r="L14" s="9">
        <v>0</v>
      </c>
      <c r="N14" s="9">
        <v>29165919429</v>
      </c>
      <c r="P14" s="9">
        <v>143343717347</v>
      </c>
      <c r="R14" s="9">
        <v>0</v>
      </c>
      <c r="T14" s="9">
        <v>143343717347</v>
      </c>
    </row>
    <row r="15" spans="1:23" ht="21.75" customHeight="1" x14ac:dyDescent="0.2">
      <c r="A15" s="8" t="s">
        <v>246</v>
      </c>
      <c r="E15" s="8" t="s">
        <v>248</v>
      </c>
      <c r="H15" s="21">
        <v>23</v>
      </c>
      <c r="J15" s="9">
        <v>19324414423</v>
      </c>
      <c r="L15" s="9">
        <v>0</v>
      </c>
      <c r="N15" s="9">
        <v>19324414423</v>
      </c>
      <c r="P15" s="9">
        <v>166932950784</v>
      </c>
      <c r="R15" s="9">
        <v>0</v>
      </c>
      <c r="T15" s="9">
        <v>166932950784</v>
      </c>
    </row>
    <row r="16" spans="1:23" ht="21.75" customHeight="1" x14ac:dyDescent="0.2">
      <c r="A16" s="8" t="s">
        <v>739</v>
      </c>
      <c r="E16" s="8" t="s">
        <v>1106</v>
      </c>
      <c r="H16" s="21">
        <v>20.5</v>
      </c>
      <c r="J16" s="9">
        <v>0</v>
      </c>
      <c r="L16" s="9">
        <v>0</v>
      </c>
      <c r="N16" s="9">
        <v>0</v>
      </c>
      <c r="P16" s="9">
        <v>75003364585</v>
      </c>
      <c r="R16" s="9">
        <v>0</v>
      </c>
      <c r="T16" s="9">
        <v>75003364585</v>
      </c>
    </row>
    <row r="17" spans="1:20" ht="21.75" customHeight="1" x14ac:dyDescent="0.2">
      <c r="A17" s="8" t="s">
        <v>738</v>
      </c>
      <c r="E17" s="8" t="s">
        <v>1107</v>
      </c>
      <c r="H17" s="21">
        <v>20.5</v>
      </c>
      <c r="J17" s="9">
        <v>0</v>
      </c>
      <c r="L17" s="9">
        <v>0</v>
      </c>
      <c r="N17" s="9">
        <v>0</v>
      </c>
      <c r="P17" s="9">
        <v>31376700913</v>
      </c>
      <c r="R17" s="9">
        <v>0</v>
      </c>
      <c r="T17" s="9">
        <v>31376700913</v>
      </c>
    </row>
    <row r="18" spans="1:20" ht="21.75" customHeight="1" x14ac:dyDescent="0.2">
      <c r="A18" s="8" t="s">
        <v>737</v>
      </c>
      <c r="E18" s="8" t="s">
        <v>1108</v>
      </c>
      <c r="H18" s="21">
        <v>20.5</v>
      </c>
      <c r="J18" s="9">
        <v>0</v>
      </c>
      <c r="L18" s="9">
        <v>0</v>
      </c>
      <c r="N18" s="9">
        <v>0</v>
      </c>
      <c r="P18" s="9">
        <v>47468030822</v>
      </c>
      <c r="R18" s="9">
        <v>0</v>
      </c>
      <c r="T18" s="9">
        <v>47468030822</v>
      </c>
    </row>
    <row r="19" spans="1:20" ht="21.75" customHeight="1" x14ac:dyDescent="0.2">
      <c r="A19" s="8" t="s">
        <v>230</v>
      </c>
      <c r="E19" s="8" t="s">
        <v>232</v>
      </c>
      <c r="H19" s="21">
        <v>23</v>
      </c>
      <c r="J19" s="9">
        <v>11474384930</v>
      </c>
      <c r="L19" s="9">
        <v>0</v>
      </c>
      <c r="N19" s="9">
        <v>11474384930</v>
      </c>
      <c r="P19" s="9">
        <v>185430781784</v>
      </c>
      <c r="R19" s="9">
        <v>0</v>
      </c>
      <c r="T19" s="9">
        <v>185430781784</v>
      </c>
    </row>
    <row r="20" spans="1:20" ht="21.75" customHeight="1" x14ac:dyDescent="0.2">
      <c r="A20" s="8" t="s">
        <v>736</v>
      </c>
      <c r="E20" s="8" t="s">
        <v>1109</v>
      </c>
      <c r="H20" s="21">
        <v>23</v>
      </c>
      <c r="J20" s="9">
        <v>0</v>
      </c>
      <c r="L20" s="9">
        <v>0</v>
      </c>
      <c r="N20" s="9">
        <v>0</v>
      </c>
      <c r="P20" s="9">
        <v>18537709712</v>
      </c>
      <c r="R20" s="9">
        <v>0</v>
      </c>
      <c r="T20" s="9">
        <v>18537709712</v>
      </c>
    </row>
    <row r="21" spans="1:20" ht="21.75" customHeight="1" x14ac:dyDescent="0.2">
      <c r="A21" s="8" t="s">
        <v>735</v>
      </c>
      <c r="E21" s="8" t="s">
        <v>1110</v>
      </c>
      <c r="H21" s="21">
        <v>23</v>
      </c>
      <c r="J21" s="9">
        <v>0</v>
      </c>
      <c r="L21" s="9">
        <v>0</v>
      </c>
      <c r="N21" s="9">
        <v>0</v>
      </c>
      <c r="P21" s="9">
        <v>26651217700</v>
      </c>
      <c r="R21" s="9">
        <v>0</v>
      </c>
      <c r="T21" s="9">
        <v>26651217700</v>
      </c>
    </row>
    <row r="22" spans="1:20" ht="21.75" customHeight="1" x14ac:dyDescent="0.2">
      <c r="A22" s="8" t="s">
        <v>315</v>
      </c>
      <c r="E22" s="8" t="s">
        <v>316</v>
      </c>
      <c r="H22" s="21">
        <v>18</v>
      </c>
      <c r="J22" s="9">
        <v>93969363336</v>
      </c>
      <c r="L22" s="9">
        <v>0</v>
      </c>
      <c r="N22" s="9">
        <v>93969363336</v>
      </c>
      <c r="P22" s="9">
        <v>1198564838850</v>
      </c>
      <c r="R22" s="9">
        <v>0</v>
      </c>
      <c r="T22" s="9">
        <v>1198564838850</v>
      </c>
    </row>
    <row r="23" spans="1:20" ht="21.75" customHeight="1" x14ac:dyDescent="0.2">
      <c r="A23" s="8" t="s">
        <v>286</v>
      </c>
      <c r="E23" s="8" t="s">
        <v>288</v>
      </c>
      <c r="H23" s="21">
        <v>20.5</v>
      </c>
      <c r="J23" s="9">
        <v>156400208</v>
      </c>
      <c r="L23" s="9">
        <v>0</v>
      </c>
      <c r="N23" s="9">
        <v>156400208</v>
      </c>
      <c r="P23" s="9">
        <v>133191668208</v>
      </c>
      <c r="R23" s="9">
        <v>0</v>
      </c>
      <c r="T23" s="9">
        <v>133191668208</v>
      </c>
    </row>
    <row r="24" spans="1:20" ht="21.75" customHeight="1" x14ac:dyDescent="0.2">
      <c r="A24" s="8" t="s">
        <v>734</v>
      </c>
      <c r="E24" s="8" t="s">
        <v>1111</v>
      </c>
      <c r="H24" s="21">
        <v>20.5</v>
      </c>
      <c r="J24" s="9">
        <v>0</v>
      </c>
      <c r="L24" s="9">
        <v>0</v>
      </c>
      <c r="N24" s="9">
        <v>0</v>
      </c>
      <c r="P24" s="9">
        <v>172690803251</v>
      </c>
      <c r="R24" s="9">
        <v>0</v>
      </c>
      <c r="T24" s="9">
        <v>172690803251</v>
      </c>
    </row>
    <row r="25" spans="1:20" ht="21.75" customHeight="1" x14ac:dyDescent="0.2">
      <c r="A25" s="8" t="s">
        <v>283</v>
      </c>
      <c r="E25" s="8" t="s">
        <v>285</v>
      </c>
      <c r="H25" s="21">
        <v>20.5</v>
      </c>
      <c r="J25" s="9">
        <v>78437812891</v>
      </c>
      <c r="L25" s="9">
        <v>0</v>
      </c>
      <c r="N25" s="9">
        <v>78437812891</v>
      </c>
      <c r="P25" s="9">
        <v>312647598378</v>
      </c>
      <c r="R25" s="9">
        <v>0</v>
      </c>
      <c r="T25" s="9">
        <v>312647598378</v>
      </c>
    </row>
    <row r="26" spans="1:20" ht="21.75" customHeight="1" x14ac:dyDescent="0.2">
      <c r="A26" s="8" t="s">
        <v>243</v>
      </c>
      <c r="E26" s="8" t="s">
        <v>245</v>
      </c>
      <c r="H26" s="21">
        <v>18</v>
      </c>
      <c r="J26" s="9">
        <v>3650413751</v>
      </c>
      <c r="L26" s="9">
        <v>0</v>
      </c>
      <c r="N26" s="9">
        <v>3650413751</v>
      </c>
      <c r="P26" s="9">
        <v>91064380167</v>
      </c>
      <c r="R26" s="9">
        <v>0</v>
      </c>
      <c r="T26" s="9">
        <v>91064380167</v>
      </c>
    </row>
    <row r="27" spans="1:20" ht="21.75" customHeight="1" x14ac:dyDescent="0.2">
      <c r="A27" s="8" t="s">
        <v>281</v>
      </c>
      <c r="E27" s="8" t="s">
        <v>282</v>
      </c>
      <c r="H27" s="21">
        <v>20.5</v>
      </c>
      <c r="J27" s="9">
        <v>3671657130</v>
      </c>
      <c r="L27" s="9">
        <v>0</v>
      </c>
      <c r="N27" s="9">
        <v>3671657130</v>
      </c>
      <c r="P27" s="9">
        <v>189623440443</v>
      </c>
      <c r="R27" s="9">
        <v>0</v>
      </c>
      <c r="T27" s="9">
        <v>189623440443</v>
      </c>
    </row>
    <row r="28" spans="1:20" ht="21.75" customHeight="1" x14ac:dyDescent="0.2">
      <c r="A28" s="8" t="s">
        <v>278</v>
      </c>
      <c r="E28" s="8" t="s">
        <v>280</v>
      </c>
      <c r="H28" s="21">
        <v>20.5</v>
      </c>
      <c r="J28" s="9">
        <v>10565899479</v>
      </c>
      <c r="L28" s="9">
        <v>0</v>
      </c>
      <c r="N28" s="9">
        <v>10565899479</v>
      </c>
      <c r="P28" s="9">
        <v>34480444237</v>
      </c>
      <c r="R28" s="9">
        <v>0</v>
      </c>
      <c r="T28" s="9">
        <v>34480444237</v>
      </c>
    </row>
    <row r="29" spans="1:20" ht="21.75" customHeight="1" x14ac:dyDescent="0.2">
      <c r="A29" s="8" t="s">
        <v>275</v>
      </c>
      <c r="E29" s="8" t="s">
        <v>277</v>
      </c>
      <c r="H29" s="21">
        <v>20.5</v>
      </c>
      <c r="J29" s="9">
        <v>93351677911</v>
      </c>
      <c r="L29" s="9">
        <v>0</v>
      </c>
      <c r="N29" s="9">
        <v>93351677911</v>
      </c>
      <c r="P29" s="9">
        <v>765455149167</v>
      </c>
      <c r="R29" s="9">
        <v>0</v>
      </c>
      <c r="T29" s="9">
        <v>765455149167</v>
      </c>
    </row>
    <row r="30" spans="1:20" ht="21.75" customHeight="1" x14ac:dyDescent="0.2">
      <c r="A30" s="8" t="s">
        <v>326</v>
      </c>
      <c r="E30" s="8" t="s">
        <v>316</v>
      </c>
      <c r="H30" s="21">
        <v>18</v>
      </c>
      <c r="J30" s="9">
        <v>71506834999</v>
      </c>
      <c r="L30" s="9">
        <v>0</v>
      </c>
      <c r="N30" s="9">
        <v>71506834999</v>
      </c>
      <c r="P30" s="9">
        <v>895068313999</v>
      </c>
      <c r="R30" s="9">
        <v>0</v>
      </c>
      <c r="T30" s="9">
        <v>895068313999</v>
      </c>
    </row>
    <row r="31" spans="1:20" ht="21.75" customHeight="1" x14ac:dyDescent="0.2">
      <c r="A31" s="8" t="s">
        <v>746</v>
      </c>
      <c r="E31" s="8" t="s">
        <v>1112</v>
      </c>
      <c r="H31" s="21">
        <v>20.5</v>
      </c>
      <c r="J31" s="9">
        <v>0</v>
      </c>
      <c r="L31" s="9">
        <v>0</v>
      </c>
      <c r="N31" s="9">
        <v>0</v>
      </c>
      <c r="P31" s="9">
        <v>150258388048</v>
      </c>
      <c r="R31" s="9">
        <v>0</v>
      </c>
      <c r="T31" s="9">
        <v>150258388048</v>
      </c>
    </row>
    <row r="32" spans="1:20" ht="21.75" customHeight="1" x14ac:dyDescent="0.2">
      <c r="A32" s="8" t="s">
        <v>745</v>
      </c>
      <c r="E32" s="8" t="s">
        <v>1113</v>
      </c>
      <c r="H32" s="21">
        <v>20.5</v>
      </c>
      <c r="J32" s="9">
        <v>0</v>
      </c>
      <c r="L32" s="9">
        <v>0</v>
      </c>
      <c r="N32" s="9">
        <v>0</v>
      </c>
      <c r="P32" s="9">
        <v>76964723226</v>
      </c>
      <c r="R32" s="9">
        <v>0</v>
      </c>
      <c r="T32" s="9">
        <v>76964723226</v>
      </c>
    </row>
    <row r="33" spans="1:20" ht="21.75" customHeight="1" x14ac:dyDescent="0.2">
      <c r="A33" s="8" t="s">
        <v>273</v>
      </c>
      <c r="E33" s="8" t="s">
        <v>274</v>
      </c>
      <c r="H33" s="21">
        <v>20.5</v>
      </c>
      <c r="J33" s="9">
        <v>29080519247</v>
      </c>
      <c r="L33" s="9">
        <v>0</v>
      </c>
      <c r="N33" s="9">
        <v>29080519247</v>
      </c>
      <c r="P33" s="9">
        <v>228073802764</v>
      </c>
      <c r="R33" s="9">
        <v>0</v>
      </c>
      <c r="T33" s="9">
        <v>228073802764</v>
      </c>
    </row>
    <row r="34" spans="1:20" ht="21.75" customHeight="1" x14ac:dyDescent="0.2">
      <c r="A34" s="8" t="s">
        <v>212</v>
      </c>
      <c r="E34" s="8" t="s">
        <v>214</v>
      </c>
      <c r="H34" s="21">
        <v>23</v>
      </c>
      <c r="J34" s="9">
        <v>27919268186</v>
      </c>
      <c r="L34" s="9">
        <v>0</v>
      </c>
      <c r="N34" s="9">
        <v>27919268186</v>
      </c>
      <c r="P34" s="9">
        <v>538294043918</v>
      </c>
      <c r="R34" s="9">
        <v>0</v>
      </c>
      <c r="T34" s="9">
        <v>538294043918</v>
      </c>
    </row>
    <row r="35" spans="1:20" ht="21.75" customHeight="1" x14ac:dyDescent="0.2">
      <c r="A35" s="8" t="s">
        <v>270</v>
      </c>
      <c r="E35" s="8" t="s">
        <v>272</v>
      </c>
      <c r="H35" s="21">
        <v>20.5</v>
      </c>
      <c r="J35" s="9">
        <v>96446315937</v>
      </c>
      <c r="L35" s="9">
        <v>0</v>
      </c>
      <c r="N35" s="9">
        <v>96446315937</v>
      </c>
      <c r="P35" s="9">
        <v>237100713962</v>
      </c>
      <c r="R35" s="9">
        <v>0</v>
      </c>
      <c r="T35" s="9">
        <v>237100713962</v>
      </c>
    </row>
    <row r="36" spans="1:20" ht="21.75" customHeight="1" x14ac:dyDescent="0.2">
      <c r="A36" s="8" t="s">
        <v>314</v>
      </c>
      <c r="E36" s="8" t="s">
        <v>229</v>
      </c>
      <c r="H36" s="21">
        <v>18</v>
      </c>
      <c r="J36" s="9">
        <v>62399488842</v>
      </c>
      <c r="L36" s="9">
        <v>0</v>
      </c>
      <c r="N36" s="9">
        <v>62399488842</v>
      </c>
      <c r="P36" s="9">
        <v>908489432891</v>
      </c>
      <c r="R36" s="9">
        <v>0</v>
      </c>
      <c r="T36" s="9">
        <v>908489432891</v>
      </c>
    </row>
    <row r="37" spans="1:20" ht="21.75" customHeight="1" x14ac:dyDescent="0.2">
      <c r="A37" s="8" t="s">
        <v>312</v>
      </c>
      <c r="E37" s="8" t="s">
        <v>308</v>
      </c>
      <c r="H37" s="21">
        <v>18</v>
      </c>
      <c r="J37" s="9">
        <v>15591599333</v>
      </c>
      <c r="L37" s="9">
        <v>0</v>
      </c>
      <c r="N37" s="9">
        <v>15591599333</v>
      </c>
      <c r="P37" s="9">
        <v>225801040478</v>
      </c>
      <c r="R37" s="9">
        <v>0</v>
      </c>
      <c r="T37" s="9">
        <v>225801040478</v>
      </c>
    </row>
    <row r="38" spans="1:20" ht="21.75" customHeight="1" x14ac:dyDescent="0.2">
      <c r="A38" s="8" t="s">
        <v>267</v>
      </c>
      <c r="E38" s="8" t="s">
        <v>269</v>
      </c>
      <c r="H38" s="21">
        <v>18</v>
      </c>
      <c r="J38" s="9">
        <v>33474866606</v>
      </c>
      <c r="L38" s="9">
        <v>0</v>
      </c>
      <c r="N38" s="9">
        <v>33474866606</v>
      </c>
      <c r="P38" s="9">
        <v>127532434817</v>
      </c>
      <c r="R38" s="9">
        <v>0</v>
      </c>
      <c r="T38" s="9">
        <v>127532434817</v>
      </c>
    </row>
    <row r="39" spans="1:20" ht="21.75" customHeight="1" x14ac:dyDescent="0.2">
      <c r="A39" s="8" t="s">
        <v>744</v>
      </c>
      <c r="E39" s="8" t="s">
        <v>1114</v>
      </c>
      <c r="H39" s="21">
        <v>18</v>
      </c>
      <c r="J39" s="9">
        <v>0</v>
      </c>
      <c r="L39" s="9">
        <v>0</v>
      </c>
      <c r="N39" s="9">
        <v>0</v>
      </c>
      <c r="P39" s="9">
        <v>173931364423</v>
      </c>
      <c r="R39" s="9">
        <v>0</v>
      </c>
      <c r="T39" s="9">
        <v>173931364423</v>
      </c>
    </row>
    <row r="40" spans="1:20" ht="21.75" customHeight="1" x14ac:dyDescent="0.2">
      <c r="A40" s="8" t="s">
        <v>301</v>
      </c>
      <c r="E40" s="8" t="s">
        <v>9</v>
      </c>
      <c r="H40" s="21">
        <v>18</v>
      </c>
      <c r="J40" s="9">
        <v>47237316775</v>
      </c>
      <c r="L40" s="9">
        <v>0</v>
      </c>
      <c r="N40" s="9">
        <v>47237316775</v>
      </c>
      <c r="P40" s="9">
        <v>460230028838</v>
      </c>
      <c r="R40" s="9">
        <v>0</v>
      </c>
      <c r="T40" s="9">
        <v>460230028838</v>
      </c>
    </row>
    <row r="41" spans="1:20" ht="21.75" customHeight="1" x14ac:dyDescent="0.2">
      <c r="A41" s="8" t="s">
        <v>215</v>
      </c>
      <c r="E41" s="8" t="s">
        <v>217</v>
      </c>
      <c r="H41" s="21">
        <v>21</v>
      </c>
      <c r="J41" s="9">
        <v>171883278503</v>
      </c>
      <c r="L41" s="9">
        <v>0</v>
      </c>
      <c r="N41" s="9">
        <v>171883278503</v>
      </c>
      <c r="P41" s="9">
        <v>867163858760</v>
      </c>
      <c r="R41" s="9">
        <v>0</v>
      </c>
      <c r="T41" s="9">
        <v>867163858760</v>
      </c>
    </row>
    <row r="42" spans="1:20" ht="21.75" customHeight="1" x14ac:dyDescent="0.2">
      <c r="A42" s="8" t="s">
        <v>306</v>
      </c>
      <c r="E42" s="8" t="s">
        <v>308</v>
      </c>
      <c r="H42" s="21">
        <v>18</v>
      </c>
      <c r="J42" s="9">
        <v>79451131095</v>
      </c>
      <c r="L42" s="9">
        <v>0</v>
      </c>
      <c r="N42" s="9">
        <v>79451131095</v>
      </c>
      <c r="P42" s="9">
        <v>1359395474505</v>
      </c>
      <c r="R42" s="9">
        <v>0</v>
      </c>
      <c r="T42" s="9">
        <v>1359395474505</v>
      </c>
    </row>
    <row r="43" spans="1:20" ht="21.75" customHeight="1" x14ac:dyDescent="0.2">
      <c r="A43" s="8" t="s">
        <v>310</v>
      </c>
      <c r="E43" s="8" t="s">
        <v>311</v>
      </c>
      <c r="H43" s="21">
        <v>18</v>
      </c>
      <c r="J43" s="9">
        <v>15597048221</v>
      </c>
      <c r="L43" s="9">
        <v>0</v>
      </c>
      <c r="N43" s="9">
        <v>15597048221</v>
      </c>
      <c r="P43" s="9">
        <v>229000695951</v>
      </c>
      <c r="R43" s="9">
        <v>0</v>
      </c>
      <c r="T43" s="9">
        <v>229000695951</v>
      </c>
    </row>
    <row r="44" spans="1:20" ht="21.75" customHeight="1" x14ac:dyDescent="0.2">
      <c r="A44" s="8" t="s">
        <v>295</v>
      </c>
      <c r="E44" s="8" t="s">
        <v>297</v>
      </c>
      <c r="H44" s="21">
        <v>18</v>
      </c>
      <c r="J44" s="9">
        <v>76438356165</v>
      </c>
      <c r="L44" s="9">
        <v>0</v>
      </c>
      <c r="N44" s="9">
        <v>76438356165</v>
      </c>
      <c r="P44" s="9">
        <v>619828623251</v>
      </c>
      <c r="R44" s="9">
        <v>0</v>
      </c>
      <c r="T44" s="9">
        <v>619828623251</v>
      </c>
    </row>
    <row r="45" spans="1:20" ht="21.75" customHeight="1" x14ac:dyDescent="0.2">
      <c r="A45" s="8" t="s">
        <v>224</v>
      </c>
      <c r="E45" s="8" t="s">
        <v>226</v>
      </c>
      <c r="H45" s="21">
        <v>18</v>
      </c>
      <c r="J45" s="9">
        <v>27068752442</v>
      </c>
      <c r="L45" s="9">
        <v>0</v>
      </c>
      <c r="N45" s="9">
        <v>27068752442</v>
      </c>
      <c r="P45" s="9">
        <v>225651498402</v>
      </c>
      <c r="R45" s="9">
        <v>0</v>
      </c>
      <c r="T45" s="9">
        <v>225651498402</v>
      </c>
    </row>
    <row r="46" spans="1:20" ht="21.75" customHeight="1" x14ac:dyDescent="0.2">
      <c r="A46" s="8" t="s">
        <v>743</v>
      </c>
      <c r="E46" s="8" t="s">
        <v>1115</v>
      </c>
      <c r="H46" s="21">
        <v>18</v>
      </c>
      <c r="J46" s="9">
        <v>0</v>
      </c>
      <c r="L46" s="9">
        <v>0</v>
      </c>
      <c r="N46" s="9">
        <v>0</v>
      </c>
      <c r="P46" s="9">
        <v>151619447287</v>
      </c>
      <c r="R46" s="9">
        <v>0</v>
      </c>
      <c r="T46" s="9">
        <v>151619447287</v>
      </c>
    </row>
    <row r="47" spans="1:20" ht="21.75" customHeight="1" x14ac:dyDescent="0.2">
      <c r="A47" s="8" t="s">
        <v>158</v>
      </c>
      <c r="E47" s="8" t="s">
        <v>160</v>
      </c>
      <c r="H47" s="21">
        <v>18</v>
      </c>
      <c r="J47" s="9">
        <v>106919703056</v>
      </c>
      <c r="L47" s="9">
        <v>0</v>
      </c>
      <c r="N47" s="9">
        <v>106919703056</v>
      </c>
      <c r="P47" s="9">
        <v>1668566125088</v>
      </c>
      <c r="R47" s="9">
        <v>0</v>
      </c>
      <c r="T47" s="9">
        <v>1668566125088</v>
      </c>
    </row>
    <row r="48" spans="1:20" ht="21.75" customHeight="1" x14ac:dyDescent="0.2">
      <c r="A48" s="8" t="s">
        <v>155</v>
      </c>
      <c r="E48" s="8" t="s">
        <v>157</v>
      </c>
      <c r="H48" s="21">
        <v>18</v>
      </c>
      <c r="J48" s="9">
        <v>54970681178</v>
      </c>
      <c r="L48" s="9">
        <v>0</v>
      </c>
      <c r="N48" s="9">
        <v>54970681178</v>
      </c>
      <c r="P48" s="9">
        <v>692535583012</v>
      </c>
      <c r="R48" s="9">
        <v>0</v>
      </c>
      <c r="T48" s="9">
        <v>692535583012</v>
      </c>
    </row>
    <row r="49" spans="1:20" ht="21.75" customHeight="1" x14ac:dyDescent="0.2">
      <c r="A49" s="8" t="s">
        <v>218</v>
      </c>
      <c r="E49" s="8" t="s">
        <v>220</v>
      </c>
      <c r="H49" s="21">
        <v>18.5</v>
      </c>
      <c r="J49" s="9">
        <v>152718843753</v>
      </c>
      <c r="L49" s="9">
        <v>0</v>
      </c>
      <c r="N49" s="9">
        <v>152718843753</v>
      </c>
      <c r="P49" s="9">
        <v>2962488848503</v>
      </c>
      <c r="R49" s="9">
        <v>0</v>
      </c>
      <c r="T49" s="9">
        <v>2962488848503</v>
      </c>
    </row>
    <row r="50" spans="1:20" ht="21.75" customHeight="1" x14ac:dyDescent="0.2">
      <c r="A50" s="8" t="s">
        <v>249</v>
      </c>
      <c r="E50" s="8" t="s">
        <v>251</v>
      </c>
      <c r="H50" s="21">
        <v>18</v>
      </c>
      <c r="J50" s="9">
        <v>69233516017</v>
      </c>
      <c r="L50" s="9">
        <v>0</v>
      </c>
      <c r="N50" s="9">
        <v>69233516017</v>
      </c>
      <c r="P50" s="9">
        <v>1011673998201</v>
      </c>
      <c r="R50" s="9">
        <v>0</v>
      </c>
      <c r="T50" s="9">
        <v>1011673998201</v>
      </c>
    </row>
    <row r="51" spans="1:20" ht="21.75" customHeight="1" x14ac:dyDescent="0.2">
      <c r="A51" s="8" t="s">
        <v>140</v>
      </c>
      <c r="E51" s="8" t="s">
        <v>142</v>
      </c>
      <c r="H51" s="21">
        <v>18</v>
      </c>
      <c r="J51" s="9">
        <v>227680590009</v>
      </c>
      <c r="L51" s="9">
        <v>0</v>
      </c>
      <c r="N51" s="9">
        <v>227680590009</v>
      </c>
      <c r="P51" s="9">
        <v>5094243250779</v>
      </c>
      <c r="R51" s="9">
        <v>0</v>
      </c>
      <c r="T51" s="9">
        <v>5094243250779</v>
      </c>
    </row>
    <row r="52" spans="1:20" ht="21.75" customHeight="1" x14ac:dyDescent="0.2">
      <c r="A52" s="8" t="s">
        <v>292</v>
      </c>
      <c r="E52" s="8" t="s">
        <v>294</v>
      </c>
      <c r="H52" s="21">
        <v>18</v>
      </c>
      <c r="J52" s="9">
        <v>7498287016</v>
      </c>
      <c r="L52" s="9">
        <v>0</v>
      </c>
      <c r="N52" s="9">
        <v>7498287016</v>
      </c>
      <c r="P52" s="9">
        <v>96651872173</v>
      </c>
      <c r="R52" s="9">
        <v>0</v>
      </c>
      <c r="T52" s="9">
        <v>96651872173</v>
      </c>
    </row>
    <row r="53" spans="1:20" ht="21.75" customHeight="1" x14ac:dyDescent="0.2">
      <c r="A53" s="8" t="s">
        <v>261</v>
      </c>
      <c r="E53" s="8" t="s">
        <v>263</v>
      </c>
      <c r="H53" s="21">
        <v>18</v>
      </c>
      <c r="J53" s="9">
        <v>80182224335</v>
      </c>
      <c r="L53" s="9">
        <v>0</v>
      </c>
      <c r="N53" s="9">
        <v>80182224335</v>
      </c>
      <c r="P53" s="9">
        <v>898199999998</v>
      </c>
      <c r="R53" s="9">
        <v>0</v>
      </c>
      <c r="T53" s="9">
        <v>898199999998</v>
      </c>
    </row>
    <row r="54" spans="1:20" ht="21.75" customHeight="1" x14ac:dyDescent="0.2">
      <c r="A54" s="8" t="s">
        <v>252</v>
      </c>
      <c r="E54" s="8" t="s">
        <v>254</v>
      </c>
      <c r="H54" s="21">
        <v>18</v>
      </c>
      <c r="J54" s="9">
        <v>77407744075</v>
      </c>
      <c r="L54" s="9">
        <v>0</v>
      </c>
      <c r="N54" s="9">
        <v>77407744075</v>
      </c>
      <c r="P54" s="9">
        <v>872638238818</v>
      </c>
      <c r="R54" s="9">
        <v>0</v>
      </c>
      <c r="T54" s="9">
        <v>872638238818</v>
      </c>
    </row>
    <row r="55" spans="1:20" ht="21.75" customHeight="1" x14ac:dyDescent="0.2">
      <c r="A55" s="8" t="s">
        <v>741</v>
      </c>
      <c r="E55" s="8" t="s">
        <v>272</v>
      </c>
      <c r="H55" s="21">
        <v>18</v>
      </c>
      <c r="J55" s="9">
        <v>0</v>
      </c>
      <c r="L55" s="9">
        <v>0</v>
      </c>
      <c r="N55" s="9">
        <v>0</v>
      </c>
      <c r="P55" s="9">
        <v>8690552924</v>
      </c>
      <c r="R55" s="9">
        <v>0</v>
      </c>
      <c r="T55" s="9">
        <v>8690552924</v>
      </c>
    </row>
    <row r="56" spans="1:20" ht="21.75" customHeight="1" x14ac:dyDescent="0.2">
      <c r="A56" s="8" t="s">
        <v>747</v>
      </c>
      <c r="E56" s="8" t="s">
        <v>316</v>
      </c>
      <c r="H56" s="21">
        <v>18</v>
      </c>
      <c r="J56" s="9">
        <v>0</v>
      </c>
      <c r="L56" s="9">
        <v>0</v>
      </c>
      <c r="N56" s="9">
        <v>0</v>
      </c>
      <c r="P56" s="9">
        <v>565061227816</v>
      </c>
      <c r="R56" s="9">
        <v>0</v>
      </c>
      <c r="T56" s="9">
        <v>565061227816</v>
      </c>
    </row>
    <row r="57" spans="1:20" ht="21.75" customHeight="1" x14ac:dyDescent="0.2">
      <c r="A57" s="8" t="s">
        <v>258</v>
      </c>
      <c r="E57" s="8" t="s">
        <v>260</v>
      </c>
      <c r="H57" s="21">
        <v>18</v>
      </c>
      <c r="J57" s="9">
        <v>271788374254</v>
      </c>
      <c r="L57" s="9">
        <v>0</v>
      </c>
      <c r="N57" s="9">
        <v>271788374254</v>
      </c>
      <c r="P57" s="9">
        <v>2351439687482</v>
      </c>
      <c r="R57" s="9">
        <v>0</v>
      </c>
      <c r="T57" s="9">
        <v>2351439687482</v>
      </c>
    </row>
    <row r="58" spans="1:20" ht="21.75" customHeight="1" x14ac:dyDescent="0.2">
      <c r="A58" s="8" t="s">
        <v>221</v>
      </c>
      <c r="E58" s="8" t="s">
        <v>223</v>
      </c>
      <c r="H58" s="21">
        <v>18</v>
      </c>
      <c r="J58" s="9">
        <v>107853081997</v>
      </c>
      <c r="L58" s="9">
        <v>0</v>
      </c>
      <c r="N58" s="9">
        <v>107853081997</v>
      </c>
      <c r="P58" s="9">
        <v>1436111231803</v>
      </c>
      <c r="R58" s="9">
        <v>0</v>
      </c>
      <c r="T58" s="9">
        <v>1436111231803</v>
      </c>
    </row>
    <row r="59" spans="1:20" ht="21.75" customHeight="1" x14ac:dyDescent="0.2">
      <c r="A59" s="8" t="s">
        <v>149</v>
      </c>
      <c r="E59" s="8" t="s">
        <v>151</v>
      </c>
      <c r="H59" s="21">
        <v>18</v>
      </c>
      <c r="J59" s="9">
        <v>22315621583</v>
      </c>
      <c r="L59" s="9">
        <v>0</v>
      </c>
      <c r="N59" s="9">
        <v>22315621583</v>
      </c>
      <c r="P59" s="9">
        <v>323668104587</v>
      </c>
      <c r="R59" s="9">
        <v>0</v>
      </c>
      <c r="T59" s="9">
        <v>323668104587</v>
      </c>
    </row>
    <row r="60" spans="1:20" ht="21.75" customHeight="1" x14ac:dyDescent="0.2">
      <c r="A60" s="8" t="s">
        <v>732</v>
      </c>
      <c r="E60" s="8" t="s">
        <v>1084</v>
      </c>
      <c r="H60" s="21">
        <v>18</v>
      </c>
      <c r="J60" s="9">
        <v>0</v>
      </c>
      <c r="L60" s="9">
        <v>0</v>
      </c>
      <c r="N60" s="9">
        <v>0</v>
      </c>
      <c r="P60" s="9">
        <v>684205286909</v>
      </c>
      <c r="R60" s="9">
        <v>0</v>
      </c>
      <c r="T60" s="9">
        <v>684205286909</v>
      </c>
    </row>
    <row r="61" spans="1:20" ht="21.75" customHeight="1" x14ac:dyDescent="0.2">
      <c r="A61" s="8" t="s">
        <v>303</v>
      </c>
      <c r="E61" s="8" t="s">
        <v>305</v>
      </c>
      <c r="H61" s="21">
        <v>18</v>
      </c>
      <c r="J61" s="9">
        <v>31212540459</v>
      </c>
      <c r="L61" s="9">
        <v>0</v>
      </c>
      <c r="N61" s="9">
        <v>31212540459</v>
      </c>
      <c r="P61" s="9">
        <v>426378741933</v>
      </c>
      <c r="R61" s="9">
        <v>0</v>
      </c>
      <c r="T61" s="9">
        <v>426378741933</v>
      </c>
    </row>
    <row r="62" spans="1:20" ht="21.75" customHeight="1" x14ac:dyDescent="0.2">
      <c r="A62" s="8" t="s">
        <v>309</v>
      </c>
      <c r="E62" s="8" t="s">
        <v>305</v>
      </c>
      <c r="H62" s="21">
        <v>18</v>
      </c>
      <c r="J62" s="9">
        <v>64112016309</v>
      </c>
      <c r="L62" s="9">
        <v>0</v>
      </c>
      <c r="N62" s="9">
        <v>64112016309</v>
      </c>
      <c r="P62" s="9">
        <v>817141137599</v>
      </c>
      <c r="R62" s="9">
        <v>0</v>
      </c>
      <c r="T62" s="9">
        <v>817141137599</v>
      </c>
    </row>
    <row r="63" spans="1:20" ht="21.75" customHeight="1" x14ac:dyDescent="0.2">
      <c r="A63" s="8" t="s">
        <v>731</v>
      </c>
      <c r="E63" s="8" t="s">
        <v>1116</v>
      </c>
      <c r="H63" s="21">
        <v>16</v>
      </c>
      <c r="J63" s="9">
        <v>0</v>
      </c>
      <c r="L63" s="9">
        <v>0</v>
      </c>
      <c r="N63" s="9">
        <v>0</v>
      </c>
      <c r="P63" s="9">
        <v>19629384463</v>
      </c>
      <c r="R63" s="9">
        <v>0</v>
      </c>
      <c r="T63" s="9">
        <v>19629384463</v>
      </c>
    </row>
    <row r="64" spans="1:20" ht="21.75" customHeight="1" x14ac:dyDescent="0.2">
      <c r="A64" s="8" t="s">
        <v>227</v>
      </c>
      <c r="E64" s="8" t="s">
        <v>229</v>
      </c>
      <c r="H64" s="21">
        <v>18</v>
      </c>
      <c r="J64" s="9">
        <v>12671034478</v>
      </c>
      <c r="L64" s="9">
        <v>0</v>
      </c>
      <c r="N64" s="9">
        <v>12671034478</v>
      </c>
      <c r="P64" s="9">
        <v>146532312951</v>
      </c>
      <c r="R64" s="9">
        <v>0</v>
      </c>
      <c r="T64" s="9">
        <v>146532312951</v>
      </c>
    </row>
    <row r="65" spans="1:20" ht="21.75" customHeight="1" x14ac:dyDescent="0.2">
      <c r="A65" s="8" t="s">
        <v>313</v>
      </c>
      <c r="E65" s="8" t="s">
        <v>305</v>
      </c>
      <c r="H65" s="21">
        <v>18</v>
      </c>
      <c r="J65" s="9">
        <v>75159963802</v>
      </c>
      <c r="L65" s="9">
        <v>0</v>
      </c>
      <c r="N65" s="9">
        <v>75159963802</v>
      </c>
      <c r="P65" s="9">
        <v>863819999997</v>
      </c>
      <c r="R65" s="9">
        <v>0</v>
      </c>
      <c r="T65" s="9">
        <v>863819999997</v>
      </c>
    </row>
    <row r="66" spans="1:20" ht="21.75" customHeight="1" x14ac:dyDescent="0.2">
      <c r="A66" s="8" t="s">
        <v>206</v>
      </c>
      <c r="E66" s="8" t="s">
        <v>208</v>
      </c>
      <c r="H66" s="21">
        <v>18</v>
      </c>
      <c r="J66" s="9">
        <v>28253199904</v>
      </c>
      <c r="L66" s="9">
        <v>0</v>
      </c>
      <c r="N66" s="9">
        <v>28253199904</v>
      </c>
      <c r="P66" s="9">
        <v>402735919138</v>
      </c>
      <c r="R66" s="9">
        <v>0</v>
      </c>
      <c r="T66" s="9">
        <v>402735919138</v>
      </c>
    </row>
    <row r="67" spans="1:20" ht="21.75" customHeight="1" x14ac:dyDescent="0.2">
      <c r="A67" s="8" t="s">
        <v>729</v>
      </c>
      <c r="E67" s="8" t="s">
        <v>1117</v>
      </c>
      <c r="H67" s="21">
        <v>16</v>
      </c>
      <c r="J67" s="9">
        <v>0</v>
      </c>
      <c r="L67" s="9">
        <v>0</v>
      </c>
      <c r="N67" s="9">
        <v>0</v>
      </c>
      <c r="P67" s="9">
        <v>550526969313</v>
      </c>
      <c r="R67" s="9">
        <v>0</v>
      </c>
      <c r="T67" s="9">
        <v>550526969313</v>
      </c>
    </row>
    <row r="68" spans="1:20" ht="21.75" customHeight="1" x14ac:dyDescent="0.2">
      <c r="A68" s="8" t="s">
        <v>143</v>
      </c>
      <c r="E68" s="8" t="s">
        <v>145</v>
      </c>
      <c r="H68" s="21">
        <v>18</v>
      </c>
      <c r="J68" s="9">
        <v>116063989212</v>
      </c>
      <c r="L68" s="9">
        <v>0</v>
      </c>
      <c r="N68" s="9">
        <v>116063989212</v>
      </c>
      <c r="P68" s="9">
        <v>1923519854306</v>
      </c>
      <c r="R68" s="9">
        <v>0</v>
      </c>
      <c r="T68" s="9">
        <v>1923519854306</v>
      </c>
    </row>
    <row r="69" spans="1:20" ht="21.75" customHeight="1" x14ac:dyDescent="0.2">
      <c r="A69" s="8" t="s">
        <v>725</v>
      </c>
      <c r="E69" s="8" t="s">
        <v>1118</v>
      </c>
      <c r="H69" s="21">
        <v>17</v>
      </c>
      <c r="J69" s="9">
        <v>0</v>
      </c>
      <c r="L69" s="9">
        <v>0</v>
      </c>
      <c r="N69" s="9">
        <v>0</v>
      </c>
      <c r="P69" s="9">
        <v>592346328393</v>
      </c>
      <c r="R69" s="9">
        <v>0</v>
      </c>
      <c r="T69" s="9">
        <v>592346328393</v>
      </c>
    </row>
    <row r="70" spans="1:20" ht="21.75" customHeight="1" x14ac:dyDescent="0.2">
      <c r="A70" s="8" t="s">
        <v>236</v>
      </c>
      <c r="E70" s="8" t="s">
        <v>238</v>
      </c>
      <c r="H70" s="21">
        <v>18</v>
      </c>
      <c r="J70" s="9">
        <v>77709140367</v>
      </c>
      <c r="L70" s="9">
        <v>0</v>
      </c>
      <c r="N70" s="9">
        <v>77709140367</v>
      </c>
      <c r="P70" s="9">
        <v>557828722781</v>
      </c>
      <c r="R70" s="9">
        <v>0</v>
      </c>
      <c r="T70" s="9">
        <v>557828722781</v>
      </c>
    </row>
    <row r="71" spans="1:20" ht="21.75" customHeight="1" x14ac:dyDescent="0.2">
      <c r="A71" s="8" t="s">
        <v>240</v>
      </c>
      <c r="E71" s="8" t="s">
        <v>242</v>
      </c>
      <c r="H71" s="21">
        <v>18</v>
      </c>
      <c r="J71" s="9">
        <v>60643797816</v>
      </c>
      <c r="L71" s="9">
        <v>0</v>
      </c>
      <c r="N71" s="9">
        <v>60643797816</v>
      </c>
      <c r="P71" s="9">
        <v>784217959696</v>
      </c>
      <c r="R71" s="9">
        <v>0</v>
      </c>
      <c r="T71" s="9">
        <v>784217959696</v>
      </c>
    </row>
    <row r="72" spans="1:20" ht="21.75" customHeight="1" x14ac:dyDescent="0.2">
      <c r="A72" s="8" t="s">
        <v>722</v>
      </c>
      <c r="E72" s="8" t="s">
        <v>1119</v>
      </c>
      <c r="H72" s="21">
        <v>17</v>
      </c>
      <c r="J72" s="9">
        <v>0</v>
      </c>
      <c r="L72" s="9">
        <v>0</v>
      </c>
      <c r="N72" s="9">
        <v>0</v>
      </c>
      <c r="P72" s="9">
        <v>124553343145</v>
      </c>
      <c r="R72" s="9">
        <v>0</v>
      </c>
      <c r="T72" s="9">
        <v>124553343145</v>
      </c>
    </row>
    <row r="73" spans="1:20" ht="21.75" customHeight="1" x14ac:dyDescent="0.2">
      <c r="A73" s="8" t="s">
        <v>721</v>
      </c>
      <c r="E73" s="8" t="s">
        <v>1120</v>
      </c>
      <c r="H73" s="21">
        <v>15</v>
      </c>
      <c r="J73" s="9">
        <v>0</v>
      </c>
      <c r="L73" s="9">
        <v>0</v>
      </c>
      <c r="N73" s="9">
        <v>0</v>
      </c>
      <c r="P73" s="9">
        <v>70586760892</v>
      </c>
      <c r="R73" s="9">
        <v>0</v>
      </c>
      <c r="T73" s="9">
        <v>70586760892</v>
      </c>
    </row>
    <row r="74" spans="1:20" ht="21.75" customHeight="1" x14ac:dyDescent="0.2">
      <c r="A74" s="8" t="s">
        <v>203</v>
      </c>
      <c r="E74" s="8" t="s">
        <v>205</v>
      </c>
      <c r="H74" s="21">
        <v>18</v>
      </c>
      <c r="J74" s="9">
        <v>17824128563</v>
      </c>
      <c r="L74" s="9">
        <v>0</v>
      </c>
      <c r="N74" s="9">
        <v>17824128563</v>
      </c>
      <c r="P74" s="9">
        <v>259166830562</v>
      </c>
      <c r="R74" s="9">
        <v>0</v>
      </c>
      <c r="T74" s="9">
        <v>259166830562</v>
      </c>
    </row>
    <row r="75" spans="1:20" ht="21.75" customHeight="1" x14ac:dyDescent="0.2">
      <c r="A75" s="8" t="s">
        <v>720</v>
      </c>
      <c r="E75" s="8" t="s">
        <v>1077</v>
      </c>
      <c r="H75" s="21">
        <v>18</v>
      </c>
      <c r="J75" s="9">
        <v>0</v>
      </c>
      <c r="L75" s="9">
        <v>0</v>
      </c>
      <c r="N75" s="9">
        <v>0</v>
      </c>
      <c r="P75" s="9">
        <v>110295677745</v>
      </c>
      <c r="R75" s="9">
        <v>0</v>
      </c>
      <c r="T75" s="9">
        <v>110295677745</v>
      </c>
    </row>
    <row r="76" spans="1:20" ht="21.75" customHeight="1" x14ac:dyDescent="0.2">
      <c r="A76" s="8" t="s">
        <v>716</v>
      </c>
      <c r="E76" s="8" t="s">
        <v>1077</v>
      </c>
      <c r="H76" s="21">
        <v>18</v>
      </c>
      <c r="J76" s="9">
        <v>0</v>
      </c>
      <c r="L76" s="9">
        <v>0</v>
      </c>
      <c r="N76" s="9">
        <v>0</v>
      </c>
      <c r="P76" s="9">
        <v>429623550036</v>
      </c>
      <c r="R76" s="9">
        <v>0</v>
      </c>
      <c r="T76" s="9">
        <v>429623550036</v>
      </c>
    </row>
    <row r="77" spans="1:20" ht="21.75" customHeight="1" x14ac:dyDescent="0.2">
      <c r="A77" s="8" t="s">
        <v>717</v>
      </c>
      <c r="E77" s="8" t="s">
        <v>1077</v>
      </c>
      <c r="H77" s="21">
        <v>18</v>
      </c>
      <c r="J77" s="9">
        <v>0</v>
      </c>
      <c r="L77" s="9">
        <v>0</v>
      </c>
      <c r="N77" s="9">
        <v>0</v>
      </c>
      <c r="P77" s="9">
        <v>102622235590</v>
      </c>
      <c r="R77" s="9">
        <v>0</v>
      </c>
      <c r="T77" s="9">
        <v>102622235590</v>
      </c>
    </row>
    <row r="78" spans="1:20" ht="21.75" customHeight="1" x14ac:dyDescent="0.2">
      <c r="A78" s="8" t="s">
        <v>718</v>
      </c>
      <c r="E78" s="8" t="s">
        <v>1077</v>
      </c>
      <c r="H78" s="21">
        <v>18</v>
      </c>
      <c r="J78" s="9">
        <v>0</v>
      </c>
      <c r="L78" s="9">
        <v>0</v>
      </c>
      <c r="N78" s="9">
        <v>0</v>
      </c>
      <c r="P78" s="9">
        <v>562029718409</v>
      </c>
      <c r="R78" s="9">
        <v>0</v>
      </c>
      <c r="T78" s="9">
        <v>562029718409</v>
      </c>
    </row>
    <row r="79" spans="1:20" ht="21.75" customHeight="1" x14ac:dyDescent="0.2">
      <c r="A79" s="8" t="s">
        <v>714</v>
      </c>
      <c r="E79" s="8" t="s">
        <v>1121</v>
      </c>
      <c r="H79" s="21">
        <v>17</v>
      </c>
      <c r="J79" s="9">
        <v>0</v>
      </c>
      <c r="L79" s="9">
        <v>0</v>
      </c>
      <c r="N79" s="9">
        <v>0</v>
      </c>
      <c r="P79" s="9">
        <v>222284581577</v>
      </c>
      <c r="R79" s="9">
        <v>0</v>
      </c>
      <c r="T79" s="9">
        <v>222284581577</v>
      </c>
    </row>
    <row r="80" spans="1:20" ht="21.75" customHeight="1" x14ac:dyDescent="0.2">
      <c r="A80" s="8" t="s">
        <v>713</v>
      </c>
      <c r="E80" s="8" t="s">
        <v>1082</v>
      </c>
      <c r="H80" s="21">
        <v>18</v>
      </c>
      <c r="J80" s="9">
        <v>0</v>
      </c>
      <c r="L80" s="9">
        <v>0</v>
      </c>
      <c r="N80" s="9">
        <v>0</v>
      </c>
      <c r="P80" s="9">
        <v>1188958656338</v>
      </c>
      <c r="R80" s="9">
        <v>0</v>
      </c>
      <c r="T80" s="9">
        <v>1188958656338</v>
      </c>
    </row>
    <row r="81" spans="1:24" ht="21.75" customHeight="1" x14ac:dyDescent="0.2">
      <c r="A81" s="8" t="s">
        <v>712</v>
      </c>
      <c r="E81" s="8" t="s">
        <v>1122</v>
      </c>
      <c r="H81" s="21">
        <v>18</v>
      </c>
      <c r="J81" s="9">
        <v>0</v>
      </c>
      <c r="L81" s="9">
        <v>0</v>
      </c>
      <c r="N81" s="9">
        <v>0</v>
      </c>
      <c r="P81" s="9">
        <v>85518209687</v>
      </c>
      <c r="R81" s="9">
        <v>0</v>
      </c>
      <c r="T81" s="9">
        <v>85518209687</v>
      </c>
    </row>
    <row r="82" spans="1:24" ht="21.75" customHeight="1" x14ac:dyDescent="0.2">
      <c r="A82" s="8" t="s">
        <v>146</v>
      </c>
      <c r="E82" s="8" t="s">
        <v>148</v>
      </c>
      <c r="H82" s="21">
        <v>18</v>
      </c>
      <c r="J82" s="9">
        <v>76211174763</v>
      </c>
      <c r="L82" s="9">
        <v>0</v>
      </c>
      <c r="N82" s="9">
        <v>76211174763</v>
      </c>
      <c r="P82" s="9">
        <v>676475853860</v>
      </c>
      <c r="R82" s="9">
        <v>0</v>
      </c>
      <c r="T82" s="9">
        <v>676475853860</v>
      </c>
    </row>
    <row r="83" spans="1:24" ht="21.75" customHeight="1" x14ac:dyDescent="0.2">
      <c r="A83" s="8" t="s">
        <v>711</v>
      </c>
      <c r="E83" s="8" t="s">
        <v>1123</v>
      </c>
      <c r="H83" s="21">
        <v>17</v>
      </c>
      <c r="J83" s="9">
        <v>0</v>
      </c>
      <c r="L83" s="9">
        <v>0</v>
      </c>
      <c r="N83" s="9">
        <v>0</v>
      </c>
      <c r="P83" s="9">
        <v>113414832477</v>
      </c>
      <c r="R83" s="9">
        <v>0</v>
      </c>
      <c r="T83" s="9">
        <v>113414832477</v>
      </c>
    </row>
    <row r="84" spans="1:24" ht="21.75" customHeight="1" x14ac:dyDescent="0.2">
      <c r="A84" s="8" t="s">
        <v>264</v>
      </c>
      <c r="E84" s="8" t="s">
        <v>266</v>
      </c>
      <c r="H84" s="21">
        <v>18</v>
      </c>
      <c r="J84" s="9">
        <v>47208996094</v>
      </c>
      <c r="L84" s="9">
        <v>0</v>
      </c>
      <c r="N84" s="9">
        <v>47208996094</v>
      </c>
      <c r="P84" s="9">
        <v>755373438264</v>
      </c>
      <c r="R84" s="9">
        <v>0</v>
      </c>
      <c r="T84" s="9">
        <v>755373438264</v>
      </c>
    </row>
    <row r="85" spans="1:24" ht="21.75" customHeight="1" x14ac:dyDescent="0.2">
      <c r="A85" s="8" t="s">
        <v>710</v>
      </c>
      <c r="E85" s="8" t="s">
        <v>1124</v>
      </c>
      <c r="H85" s="21">
        <v>18</v>
      </c>
      <c r="J85" s="9">
        <v>0</v>
      </c>
      <c r="L85" s="9">
        <v>0</v>
      </c>
      <c r="N85" s="9">
        <v>0</v>
      </c>
      <c r="P85" s="9">
        <v>229631604397</v>
      </c>
      <c r="R85" s="9">
        <v>0</v>
      </c>
      <c r="T85" s="9">
        <v>229631604397</v>
      </c>
      <c r="V85" s="48"/>
      <c r="W85" s="48"/>
      <c r="X85" s="48"/>
    </row>
    <row r="86" spans="1:24" ht="21.75" customHeight="1" x14ac:dyDescent="0.2">
      <c r="A86" s="8" t="s">
        <v>709</v>
      </c>
      <c r="E86" s="8" t="s">
        <v>1125</v>
      </c>
      <c r="H86" s="21">
        <v>15</v>
      </c>
      <c r="J86" s="9">
        <v>0</v>
      </c>
      <c r="L86" s="9">
        <v>0</v>
      </c>
      <c r="N86" s="9">
        <v>0</v>
      </c>
      <c r="P86" s="9">
        <v>138255191492</v>
      </c>
      <c r="R86" s="9">
        <v>0</v>
      </c>
      <c r="T86" s="9">
        <v>138255191492</v>
      </c>
      <c r="V86" s="48"/>
      <c r="W86" s="48"/>
      <c r="X86" s="48"/>
    </row>
    <row r="87" spans="1:24" ht="21.75" customHeight="1" x14ac:dyDescent="0.2">
      <c r="A87" s="8" t="s">
        <v>152</v>
      </c>
      <c r="E87" s="8" t="s">
        <v>154</v>
      </c>
      <c r="H87" s="21">
        <v>18</v>
      </c>
      <c r="J87" s="9">
        <v>29788868513</v>
      </c>
      <c r="L87" s="9">
        <v>0</v>
      </c>
      <c r="N87" s="9">
        <v>29788868513</v>
      </c>
      <c r="P87" s="9">
        <v>397327347944</v>
      </c>
      <c r="R87" s="9">
        <v>0</v>
      </c>
      <c r="T87" s="9">
        <v>397327347944</v>
      </c>
      <c r="V87" s="48"/>
      <c r="W87" s="48"/>
      <c r="X87" s="48"/>
    </row>
    <row r="88" spans="1:24" ht="21.75" customHeight="1" x14ac:dyDescent="0.2">
      <c r="A88" s="8" t="s">
        <v>748</v>
      </c>
      <c r="E88" s="8" t="s">
        <v>1126</v>
      </c>
      <c r="H88" s="21">
        <v>18</v>
      </c>
      <c r="J88" s="9">
        <v>0</v>
      </c>
      <c r="L88" s="9">
        <v>0</v>
      </c>
      <c r="N88" s="9">
        <v>0</v>
      </c>
      <c r="P88" s="9">
        <v>3716801770</v>
      </c>
      <c r="R88" s="9">
        <v>0</v>
      </c>
      <c r="T88" s="9">
        <v>3716801770</v>
      </c>
      <c r="V88" s="49"/>
      <c r="W88" s="50"/>
      <c r="X88" s="48"/>
    </row>
    <row r="89" spans="1:24" ht="21.75" customHeight="1" x14ac:dyDescent="0.2">
      <c r="A89" s="11" t="s">
        <v>749</v>
      </c>
      <c r="C89" s="12"/>
      <c r="E89" s="11" t="s">
        <v>1126</v>
      </c>
      <c r="H89" s="22">
        <v>18</v>
      </c>
      <c r="J89" s="13">
        <v>0</v>
      </c>
      <c r="L89" s="13">
        <v>0</v>
      </c>
      <c r="N89" s="13">
        <v>0</v>
      </c>
      <c r="P89" s="13">
        <v>14118905110</v>
      </c>
      <c r="R89" s="13">
        <v>0</v>
      </c>
      <c r="T89" s="13">
        <v>14118905110</v>
      </c>
      <c r="V89" s="51"/>
      <c r="W89" s="51"/>
      <c r="X89" s="48"/>
    </row>
    <row r="90" spans="1:24" ht="21.75" customHeight="1" x14ac:dyDescent="0.2">
      <c r="A90" s="15" t="s">
        <v>58</v>
      </c>
      <c r="C90" s="16"/>
      <c r="E90" s="16"/>
      <c r="H90" s="16"/>
      <c r="J90" s="16">
        <v>3883909455183</v>
      </c>
      <c r="L90" s="16">
        <v>0</v>
      </c>
      <c r="N90" s="16">
        <v>3883909455183</v>
      </c>
      <c r="P90" s="16">
        <v>46692390586914</v>
      </c>
      <c r="R90" s="16">
        <v>0</v>
      </c>
      <c r="T90" s="16">
        <v>46692390586914</v>
      </c>
      <c r="V90" s="51"/>
      <c r="W90" s="51"/>
      <c r="X90" s="48"/>
    </row>
    <row r="91" spans="1:24" ht="15.75" x14ac:dyDescent="0.2">
      <c r="V91" s="51"/>
      <c r="W91" s="51"/>
      <c r="X91" s="48"/>
    </row>
    <row r="92" spans="1:24" ht="15.75" x14ac:dyDescent="0.2">
      <c r="V92" s="51"/>
      <c r="W92" s="51"/>
      <c r="X92" s="48"/>
    </row>
    <row r="93" spans="1:24" ht="15.75" x14ac:dyDescent="0.2">
      <c r="T93" s="32"/>
      <c r="V93" s="51"/>
      <c r="W93" s="51"/>
      <c r="X93" s="48"/>
    </row>
    <row r="94" spans="1:24" ht="15.75" x14ac:dyDescent="0.2">
      <c r="T94" s="32"/>
      <c r="V94" s="51"/>
      <c r="W94" s="51"/>
      <c r="X94" s="48"/>
    </row>
    <row r="95" spans="1:24" x14ac:dyDescent="0.2">
      <c r="T95" s="32"/>
      <c r="V95" s="48"/>
      <c r="W95" s="52"/>
      <c r="X95" s="48"/>
    </row>
    <row r="96" spans="1:24" x14ac:dyDescent="0.2">
      <c r="T96" s="32"/>
      <c r="V96" s="48"/>
      <c r="W96" s="48"/>
      <c r="X96" s="48"/>
    </row>
    <row r="97" spans="22:24" x14ac:dyDescent="0.2">
      <c r="V97" s="48"/>
      <c r="W97" s="48"/>
      <c r="X97" s="48"/>
    </row>
    <row r="98" spans="22:24" x14ac:dyDescent="0.2">
      <c r="V98" s="48"/>
      <c r="W98" s="48"/>
      <c r="X98" s="48"/>
    </row>
    <row r="99" spans="22:24" x14ac:dyDescent="0.2">
      <c r="V99" s="48"/>
      <c r="W99" s="48"/>
      <c r="X99" s="48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528"/>
  <sheetViews>
    <sheetView rightToLeft="1" topLeftCell="A509" workbookViewId="0">
      <selection activeCell="M528" sqref="M528"/>
    </sheetView>
  </sheetViews>
  <sheetFormatPr defaultRowHeight="12.75" x14ac:dyDescent="0.2"/>
  <cols>
    <col min="1" max="1" width="64.7109375" bestFit="1" customWidth="1"/>
    <col min="2" max="2" width="1.28515625" customWidth="1"/>
    <col min="3" max="3" width="17.28515625" bestFit="1" customWidth="1"/>
    <col min="4" max="4" width="1.28515625" customWidth="1"/>
    <col min="5" max="5" width="14.7109375" bestFit="1" customWidth="1"/>
    <col min="6" max="6" width="1.28515625" customWidth="1"/>
    <col min="7" max="7" width="17.5703125" bestFit="1" customWidth="1"/>
    <col min="8" max="8" width="1.28515625" customWidth="1"/>
    <col min="9" max="9" width="18.85546875" bestFit="1" customWidth="1"/>
    <col min="10" max="10" width="1.28515625" customWidth="1"/>
    <col min="11" max="11" width="13.7109375" bestFit="1" customWidth="1"/>
    <col min="12" max="12" width="1.28515625" customWidth="1"/>
    <col min="13" max="13" width="19" bestFit="1" customWidth="1"/>
    <col min="14" max="14" width="0.28515625" customWidth="1"/>
  </cols>
  <sheetData>
    <row r="1" spans="1:1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4.45" customHeight="1" x14ac:dyDescent="0.2"/>
    <row r="5" spans="1:13" ht="14.45" customHeight="1" x14ac:dyDescent="0.2">
      <c r="A5" s="64" t="s">
        <v>1127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4.45" customHeight="1" x14ac:dyDescent="0.2">
      <c r="A6" s="60" t="s">
        <v>638</v>
      </c>
      <c r="C6" s="60" t="s">
        <v>654</v>
      </c>
      <c r="D6" s="60"/>
      <c r="E6" s="60"/>
      <c r="F6" s="60"/>
      <c r="G6" s="60"/>
      <c r="I6" s="60" t="s">
        <v>655</v>
      </c>
      <c r="J6" s="60"/>
      <c r="K6" s="60"/>
      <c r="L6" s="60"/>
      <c r="M6" s="60"/>
    </row>
    <row r="7" spans="1:13" ht="29.1" customHeight="1" x14ac:dyDescent="0.2">
      <c r="A7" s="60"/>
      <c r="C7" s="19" t="s">
        <v>1104</v>
      </c>
      <c r="D7" s="3"/>
      <c r="E7" s="19" t="s">
        <v>1069</v>
      </c>
      <c r="F7" s="3"/>
      <c r="G7" s="19" t="s">
        <v>1105</v>
      </c>
      <c r="I7" s="19" t="s">
        <v>1104</v>
      </c>
      <c r="J7" s="3"/>
      <c r="K7" s="19" t="s">
        <v>1069</v>
      </c>
      <c r="L7" s="3"/>
      <c r="M7" s="19" t="s">
        <v>1105</v>
      </c>
    </row>
    <row r="8" spans="1:13" ht="21.75" customHeight="1" x14ac:dyDescent="0.2">
      <c r="A8" s="5" t="s">
        <v>355</v>
      </c>
      <c r="C8" s="6">
        <v>1597535</v>
      </c>
      <c r="E8" s="6">
        <v>0</v>
      </c>
      <c r="G8" s="6">
        <v>1597535</v>
      </c>
      <c r="I8" s="6">
        <v>847040244</v>
      </c>
      <c r="K8" s="6">
        <v>0</v>
      </c>
      <c r="M8" s="6">
        <v>847040244</v>
      </c>
    </row>
    <row r="9" spans="1:13" ht="21.75" customHeight="1" x14ac:dyDescent="0.2">
      <c r="A9" s="8" t="s">
        <v>766</v>
      </c>
      <c r="C9" s="9">
        <v>0</v>
      </c>
      <c r="E9" s="9">
        <v>0</v>
      </c>
      <c r="G9" s="9">
        <v>0</v>
      </c>
      <c r="I9" s="9">
        <v>327139819</v>
      </c>
      <c r="K9" s="9">
        <v>0</v>
      </c>
      <c r="M9" s="9">
        <v>327139819</v>
      </c>
    </row>
    <row r="10" spans="1:13" ht="21.75" customHeight="1" x14ac:dyDescent="0.2">
      <c r="A10" s="8" t="s">
        <v>357</v>
      </c>
      <c r="C10" s="9">
        <v>714148</v>
      </c>
      <c r="E10" s="9">
        <v>0</v>
      </c>
      <c r="G10" s="9">
        <v>714148</v>
      </c>
      <c r="I10" s="9">
        <v>725600</v>
      </c>
      <c r="K10" s="9">
        <v>0</v>
      </c>
      <c r="M10" s="9">
        <v>725600</v>
      </c>
    </row>
    <row r="11" spans="1:13" ht="21.75" customHeight="1" x14ac:dyDescent="0.2">
      <c r="A11" s="8" t="s">
        <v>359</v>
      </c>
      <c r="C11" s="9">
        <v>837362</v>
      </c>
      <c r="E11" s="9">
        <v>0</v>
      </c>
      <c r="G11" s="9">
        <v>837362</v>
      </c>
      <c r="I11" s="9">
        <v>852027</v>
      </c>
      <c r="K11" s="9">
        <v>0</v>
      </c>
      <c r="M11" s="9">
        <v>852027</v>
      </c>
    </row>
    <row r="12" spans="1:13" ht="21.75" customHeight="1" x14ac:dyDescent="0.2">
      <c r="A12" s="8" t="s">
        <v>360</v>
      </c>
      <c r="C12" s="9">
        <v>1054142</v>
      </c>
      <c r="E12" s="9">
        <v>0</v>
      </c>
      <c r="G12" s="9">
        <v>1054142</v>
      </c>
      <c r="I12" s="9">
        <v>13080554</v>
      </c>
      <c r="K12" s="9">
        <v>0</v>
      </c>
      <c r="M12" s="9">
        <v>13080554</v>
      </c>
    </row>
    <row r="13" spans="1:13" ht="21.75" customHeight="1" x14ac:dyDescent="0.2">
      <c r="A13" s="8" t="s">
        <v>364</v>
      </c>
      <c r="C13" s="9">
        <v>1385862</v>
      </c>
      <c r="E13" s="9">
        <v>0</v>
      </c>
      <c r="G13" s="9">
        <v>1385862</v>
      </c>
      <c r="I13" s="9">
        <v>21290847</v>
      </c>
      <c r="K13" s="9">
        <v>0</v>
      </c>
      <c r="M13" s="9">
        <v>21290847</v>
      </c>
    </row>
    <row r="14" spans="1:13" ht="21.75" customHeight="1" x14ac:dyDescent="0.2">
      <c r="A14" s="8" t="s">
        <v>365</v>
      </c>
      <c r="C14" s="9">
        <v>0</v>
      </c>
      <c r="E14" s="9">
        <v>0</v>
      </c>
      <c r="G14" s="9">
        <v>0</v>
      </c>
      <c r="I14" s="9">
        <v>142</v>
      </c>
      <c r="K14" s="9">
        <v>0</v>
      </c>
      <c r="M14" s="9">
        <v>142</v>
      </c>
    </row>
    <row r="15" spans="1:13" ht="21.75" customHeight="1" x14ac:dyDescent="0.2">
      <c r="A15" s="8" t="s">
        <v>767</v>
      </c>
      <c r="C15" s="9">
        <v>0</v>
      </c>
      <c r="E15" s="9">
        <v>0</v>
      </c>
      <c r="G15" s="9">
        <v>0</v>
      </c>
      <c r="I15" s="9">
        <v>-51200603305</v>
      </c>
      <c r="K15" s="9">
        <v>0</v>
      </c>
      <c r="M15" s="9">
        <v>-51200603305</v>
      </c>
    </row>
    <row r="16" spans="1:13" ht="21.75" customHeight="1" x14ac:dyDescent="0.2">
      <c r="A16" s="8" t="s">
        <v>366</v>
      </c>
      <c r="C16" s="9">
        <v>454348</v>
      </c>
      <c r="E16" s="9">
        <v>0</v>
      </c>
      <c r="G16" s="9">
        <v>454348</v>
      </c>
      <c r="I16" s="9">
        <v>5255467</v>
      </c>
      <c r="K16" s="9">
        <v>0</v>
      </c>
      <c r="M16" s="9">
        <v>5255467</v>
      </c>
    </row>
    <row r="17" spans="1:13" ht="21.75" customHeight="1" x14ac:dyDescent="0.2">
      <c r="A17" s="8" t="s">
        <v>367</v>
      </c>
      <c r="C17" s="9">
        <v>1782487</v>
      </c>
      <c r="E17" s="9">
        <v>0</v>
      </c>
      <c r="G17" s="9">
        <v>1782487</v>
      </c>
      <c r="I17" s="9">
        <v>4603035</v>
      </c>
      <c r="K17" s="9">
        <v>0</v>
      </c>
      <c r="M17" s="9">
        <v>4603035</v>
      </c>
    </row>
    <row r="18" spans="1:13" ht="21.75" customHeight="1" x14ac:dyDescent="0.2">
      <c r="A18" s="8" t="s">
        <v>368</v>
      </c>
      <c r="C18" s="9">
        <v>1020444</v>
      </c>
      <c r="E18" s="9">
        <v>0</v>
      </c>
      <c r="G18" s="9">
        <v>1020444</v>
      </c>
      <c r="I18" s="9">
        <v>862646182</v>
      </c>
      <c r="K18" s="9">
        <v>0</v>
      </c>
      <c r="M18" s="9">
        <v>862646182</v>
      </c>
    </row>
    <row r="19" spans="1:13" ht="21.75" customHeight="1" x14ac:dyDescent="0.2">
      <c r="A19" s="8" t="s">
        <v>768</v>
      </c>
      <c r="C19" s="9">
        <v>0</v>
      </c>
      <c r="E19" s="9">
        <v>0</v>
      </c>
      <c r="G19" s="9">
        <v>0</v>
      </c>
      <c r="I19" s="9">
        <v>7158</v>
      </c>
      <c r="K19" s="9">
        <v>0</v>
      </c>
      <c r="M19" s="9">
        <v>7158</v>
      </c>
    </row>
    <row r="20" spans="1:13" ht="21.75" customHeight="1" x14ac:dyDescent="0.2">
      <c r="A20" s="8" t="s">
        <v>769</v>
      </c>
      <c r="C20" s="9">
        <v>0</v>
      </c>
      <c r="E20" s="9">
        <v>0</v>
      </c>
      <c r="G20" s="9">
        <v>0</v>
      </c>
      <c r="I20" s="9">
        <v>102223</v>
      </c>
      <c r="K20" s="9">
        <v>0</v>
      </c>
      <c r="M20" s="9">
        <v>102223</v>
      </c>
    </row>
    <row r="21" spans="1:13" ht="21.75" customHeight="1" x14ac:dyDescent="0.2">
      <c r="A21" s="8" t="s">
        <v>373</v>
      </c>
      <c r="C21" s="9">
        <v>0</v>
      </c>
      <c r="E21" s="9">
        <v>0</v>
      </c>
      <c r="G21" s="9">
        <v>0</v>
      </c>
      <c r="I21" s="9">
        <v>178820</v>
      </c>
      <c r="K21" s="9">
        <v>0</v>
      </c>
      <c r="M21" s="9">
        <v>178820</v>
      </c>
    </row>
    <row r="22" spans="1:13" ht="21.75" customHeight="1" x14ac:dyDescent="0.2">
      <c r="A22" s="8" t="s">
        <v>376</v>
      </c>
      <c r="C22" s="9">
        <v>4079</v>
      </c>
      <c r="E22" s="9">
        <v>0</v>
      </c>
      <c r="G22" s="9">
        <v>4079</v>
      </c>
      <c r="I22" s="9">
        <v>144239</v>
      </c>
      <c r="K22" s="9">
        <v>0</v>
      </c>
      <c r="M22" s="9">
        <v>144239</v>
      </c>
    </row>
    <row r="23" spans="1:13" ht="21.75" customHeight="1" x14ac:dyDescent="0.2">
      <c r="A23" s="8" t="s">
        <v>770</v>
      </c>
      <c r="C23" s="9">
        <v>0</v>
      </c>
      <c r="E23" s="9">
        <v>0</v>
      </c>
      <c r="G23" s="9">
        <v>0</v>
      </c>
      <c r="I23" s="9">
        <v>43594</v>
      </c>
      <c r="K23" s="9">
        <v>0</v>
      </c>
      <c r="M23" s="9">
        <v>43594</v>
      </c>
    </row>
    <row r="24" spans="1:13" ht="21.75" customHeight="1" x14ac:dyDescent="0.2">
      <c r="A24" s="8" t="s">
        <v>378</v>
      </c>
      <c r="C24" s="9">
        <v>3961</v>
      </c>
      <c r="E24" s="9">
        <v>0</v>
      </c>
      <c r="G24" s="9">
        <v>3961</v>
      </c>
      <c r="I24" s="9">
        <v>77263</v>
      </c>
      <c r="K24" s="9">
        <v>0</v>
      </c>
      <c r="M24" s="9">
        <v>77263</v>
      </c>
    </row>
    <row r="25" spans="1:13" ht="21.75" customHeight="1" x14ac:dyDescent="0.2">
      <c r="A25" s="8" t="s">
        <v>771</v>
      </c>
      <c r="C25" s="9">
        <v>0</v>
      </c>
      <c r="E25" s="9">
        <v>0</v>
      </c>
      <c r="G25" s="9">
        <v>0</v>
      </c>
      <c r="I25" s="9">
        <v>16438356150</v>
      </c>
      <c r="K25" s="9">
        <v>0</v>
      </c>
      <c r="M25" s="9">
        <v>16438356150</v>
      </c>
    </row>
    <row r="26" spans="1:13" ht="21.75" customHeight="1" x14ac:dyDescent="0.2">
      <c r="A26" s="8" t="s">
        <v>379</v>
      </c>
      <c r="C26" s="9">
        <v>0</v>
      </c>
      <c r="E26" s="9">
        <v>0</v>
      </c>
      <c r="G26" s="9">
        <v>0</v>
      </c>
      <c r="I26" s="9">
        <v>5809</v>
      </c>
      <c r="K26" s="9">
        <v>0</v>
      </c>
      <c r="M26" s="9">
        <v>5809</v>
      </c>
    </row>
    <row r="27" spans="1:13" ht="21.75" customHeight="1" x14ac:dyDescent="0.2">
      <c r="A27" s="8" t="s">
        <v>772</v>
      </c>
      <c r="C27" s="9">
        <v>0</v>
      </c>
      <c r="E27" s="9">
        <v>0</v>
      </c>
      <c r="G27" s="9">
        <v>0</v>
      </c>
      <c r="I27" s="9">
        <v>9541095865</v>
      </c>
      <c r="K27" s="9">
        <v>2646761</v>
      </c>
      <c r="M27" s="9">
        <v>9538449104</v>
      </c>
    </row>
    <row r="28" spans="1:13" ht="21.75" customHeight="1" x14ac:dyDescent="0.2">
      <c r="A28" s="8" t="s">
        <v>773</v>
      </c>
      <c r="C28" s="9">
        <v>1643835776</v>
      </c>
      <c r="E28" s="9">
        <v>0</v>
      </c>
      <c r="G28" s="9">
        <v>1643835776</v>
      </c>
      <c r="I28" s="9">
        <v>6575342624</v>
      </c>
      <c r="K28" s="9">
        <v>0</v>
      </c>
      <c r="M28" s="9">
        <v>6575342624</v>
      </c>
    </row>
    <row r="29" spans="1:13" ht="21.75" customHeight="1" x14ac:dyDescent="0.2">
      <c r="A29" s="8" t="s">
        <v>774</v>
      </c>
      <c r="C29" s="9">
        <v>0</v>
      </c>
      <c r="E29" s="9">
        <v>0</v>
      </c>
      <c r="G29" s="9">
        <v>0</v>
      </c>
      <c r="I29" s="9">
        <v>14465753412</v>
      </c>
      <c r="K29" s="9">
        <v>0</v>
      </c>
      <c r="M29" s="9">
        <v>14465753412</v>
      </c>
    </row>
    <row r="30" spans="1:13" ht="21.75" customHeight="1" x14ac:dyDescent="0.2">
      <c r="A30" s="8" t="s">
        <v>775</v>
      </c>
      <c r="C30" s="9">
        <v>0</v>
      </c>
      <c r="E30" s="9">
        <v>0</v>
      </c>
      <c r="G30" s="9">
        <v>0</v>
      </c>
      <c r="I30" s="9">
        <v>38794520514</v>
      </c>
      <c r="K30" s="9">
        <v>0</v>
      </c>
      <c r="M30" s="9">
        <v>38794520514</v>
      </c>
    </row>
    <row r="31" spans="1:13" ht="21.75" customHeight="1" x14ac:dyDescent="0.2">
      <c r="A31" s="8" t="s">
        <v>776</v>
      </c>
      <c r="C31" s="9">
        <v>0</v>
      </c>
      <c r="E31" s="9">
        <v>0</v>
      </c>
      <c r="G31" s="9">
        <v>0</v>
      </c>
      <c r="I31" s="9">
        <v>80424882033</v>
      </c>
      <c r="K31" s="9">
        <v>0</v>
      </c>
      <c r="M31" s="9">
        <v>80424882033</v>
      </c>
    </row>
    <row r="32" spans="1:13" ht="21.75" customHeight="1" x14ac:dyDescent="0.2">
      <c r="A32" s="8" t="s">
        <v>777</v>
      </c>
      <c r="C32" s="9">
        <v>0</v>
      </c>
      <c r="E32" s="9">
        <v>0</v>
      </c>
      <c r="G32" s="9">
        <v>0</v>
      </c>
      <c r="I32" s="9">
        <v>2013698628</v>
      </c>
      <c r="K32" s="9">
        <v>0</v>
      </c>
      <c r="M32" s="9">
        <v>2013698628</v>
      </c>
    </row>
    <row r="33" spans="1:13" ht="21.75" customHeight="1" x14ac:dyDescent="0.2">
      <c r="A33" s="8" t="s">
        <v>778</v>
      </c>
      <c r="C33" s="9">
        <v>0</v>
      </c>
      <c r="E33" s="9">
        <v>0</v>
      </c>
      <c r="G33" s="9">
        <v>0</v>
      </c>
      <c r="I33" s="9">
        <v>6838356148</v>
      </c>
      <c r="K33" s="9">
        <v>0</v>
      </c>
      <c r="M33" s="9">
        <v>6838356148</v>
      </c>
    </row>
    <row r="34" spans="1:13" ht="21.75" customHeight="1" x14ac:dyDescent="0.2">
      <c r="A34" s="8" t="s">
        <v>779</v>
      </c>
      <c r="C34" s="9">
        <v>0</v>
      </c>
      <c r="E34" s="9">
        <v>0</v>
      </c>
      <c r="G34" s="9">
        <v>0</v>
      </c>
      <c r="I34" s="9">
        <v>38274</v>
      </c>
      <c r="K34" s="9">
        <v>0</v>
      </c>
      <c r="M34" s="9">
        <v>38274</v>
      </c>
    </row>
    <row r="35" spans="1:13" ht="21.75" customHeight="1" x14ac:dyDescent="0.2">
      <c r="A35" s="8" t="s">
        <v>780</v>
      </c>
      <c r="C35" s="9">
        <v>0</v>
      </c>
      <c r="E35" s="9">
        <v>0</v>
      </c>
      <c r="G35" s="9">
        <v>0</v>
      </c>
      <c r="I35" s="9">
        <v>289726026</v>
      </c>
      <c r="K35" s="9">
        <v>0</v>
      </c>
      <c r="M35" s="9">
        <v>289726026</v>
      </c>
    </row>
    <row r="36" spans="1:13" ht="21.75" customHeight="1" x14ac:dyDescent="0.2">
      <c r="A36" s="8" t="s">
        <v>781</v>
      </c>
      <c r="C36" s="9">
        <v>0</v>
      </c>
      <c r="E36" s="9">
        <v>0</v>
      </c>
      <c r="G36" s="9">
        <v>0</v>
      </c>
      <c r="I36" s="9">
        <v>16175068428</v>
      </c>
      <c r="K36" s="9">
        <v>0</v>
      </c>
      <c r="M36" s="9">
        <v>16175068428</v>
      </c>
    </row>
    <row r="37" spans="1:13" ht="21.75" customHeight="1" x14ac:dyDescent="0.2">
      <c r="A37" s="8" t="s">
        <v>782</v>
      </c>
      <c r="C37" s="9">
        <v>0</v>
      </c>
      <c r="E37" s="9">
        <v>0</v>
      </c>
      <c r="G37" s="9">
        <v>0</v>
      </c>
      <c r="I37" s="9">
        <v>10602739680</v>
      </c>
      <c r="K37" s="9">
        <v>0</v>
      </c>
      <c r="M37" s="9">
        <v>10602739680</v>
      </c>
    </row>
    <row r="38" spans="1:13" ht="21.75" customHeight="1" x14ac:dyDescent="0.2">
      <c r="A38" s="8" t="s">
        <v>783</v>
      </c>
      <c r="C38" s="9">
        <v>0</v>
      </c>
      <c r="E38" s="9">
        <v>0</v>
      </c>
      <c r="G38" s="9">
        <v>0</v>
      </c>
      <c r="I38" s="9">
        <v>295890408</v>
      </c>
      <c r="K38" s="9">
        <v>0</v>
      </c>
      <c r="M38" s="9">
        <v>295890408</v>
      </c>
    </row>
    <row r="39" spans="1:13" ht="21.75" customHeight="1" x14ac:dyDescent="0.2">
      <c r="A39" s="8" t="s">
        <v>784</v>
      </c>
      <c r="C39" s="9">
        <v>0</v>
      </c>
      <c r="E39" s="9">
        <v>0</v>
      </c>
      <c r="G39" s="9">
        <v>0</v>
      </c>
      <c r="I39" s="9">
        <v>27095890370</v>
      </c>
      <c r="K39" s="9">
        <v>0</v>
      </c>
      <c r="M39" s="9">
        <v>27095890370</v>
      </c>
    </row>
    <row r="40" spans="1:13" ht="21.75" customHeight="1" x14ac:dyDescent="0.2">
      <c r="A40" s="8" t="s">
        <v>785</v>
      </c>
      <c r="C40" s="9">
        <v>0</v>
      </c>
      <c r="E40" s="9">
        <v>0</v>
      </c>
      <c r="G40" s="9">
        <v>0</v>
      </c>
      <c r="I40" s="9">
        <v>9130136957</v>
      </c>
      <c r="K40" s="9">
        <v>0</v>
      </c>
      <c r="M40" s="9">
        <v>9130136957</v>
      </c>
    </row>
    <row r="41" spans="1:13" ht="21.75" customHeight="1" x14ac:dyDescent="0.2">
      <c r="A41" s="8" t="s">
        <v>786</v>
      </c>
      <c r="C41" s="9">
        <v>0</v>
      </c>
      <c r="E41" s="9">
        <v>0</v>
      </c>
      <c r="G41" s="9">
        <v>0</v>
      </c>
      <c r="I41" s="9">
        <v>39995890377</v>
      </c>
      <c r="K41" s="9">
        <v>0</v>
      </c>
      <c r="M41" s="9">
        <v>39995890377</v>
      </c>
    </row>
    <row r="42" spans="1:13" ht="21.75" customHeight="1" x14ac:dyDescent="0.2">
      <c r="A42" s="8" t="s">
        <v>787</v>
      </c>
      <c r="C42" s="9">
        <v>0</v>
      </c>
      <c r="E42" s="9">
        <v>0</v>
      </c>
      <c r="G42" s="9">
        <v>0</v>
      </c>
      <c r="I42" s="9">
        <v>30260268257</v>
      </c>
      <c r="K42" s="9">
        <v>0</v>
      </c>
      <c r="M42" s="9">
        <v>30260268257</v>
      </c>
    </row>
    <row r="43" spans="1:13" ht="21.75" customHeight="1" x14ac:dyDescent="0.2">
      <c r="A43" s="8" t="s">
        <v>788</v>
      </c>
      <c r="C43" s="9">
        <v>0</v>
      </c>
      <c r="E43" s="9">
        <v>0</v>
      </c>
      <c r="G43" s="9">
        <v>0</v>
      </c>
      <c r="I43" s="9">
        <v>18493150680</v>
      </c>
      <c r="K43" s="9">
        <v>0</v>
      </c>
      <c r="M43" s="9">
        <v>18493150680</v>
      </c>
    </row>
    <row r="44" spans="1:13" ht="21.75" customHeight="1" x14ac:dyDescent="0.2">
      <c r="A44" s="8" t="s">
        <v>789</v>
      </c>
      <c r="C44" s="9">
        <v>0</v>
      </c>
      <c r="E44" s="9">
        <v>0</v>
      </c>
      <c r="G44" s="9">
        <v>0</v>
      </c>
      <c r="I44" s="9">
        <v>369863013</v>
      </c>
      <c r="K44" s="9">
        <v>0</v>
      </c>
      <c r="M44" s="9">
        <v>369863013</v>
      </c>
    </row>
    <row r="45" spans="1:13" ht="21.75" customHeight="1" x14ac:dyDescent="0.2">
      <c r="A45" s="8" t="s">
        <v>790</v>
      </c>
      <c r="C45" s="9">
        <v>0</v>
      </c>
      <c r="E45" s="9">
        <v>0</v>
      </c>
      <c r="G45" s="9">
        <v>0</v>
      </c>
      <c r="I45" s="9">
        <v>96938355110</v>
      </c>
      <c r="K45" s="9">
        <v>0</v>
      </c>
      <c r="M45" s="9">
        <v>96938355110</v>
      </c>
    </row>
    <row r="46" spans="1:13" ht="21.75" customHeight="1" x14ac:dyDescent="0.2">
      <c r="A46" s="8" t="s">
        <v>791</v>
      </c>
      <c r="C46" s="9">
        <v>0</v>
      </c>
      <c r="E46" s="9">
        <v>0</v>
      </c>
      <c r="G46" s="9">
        <v>0</v>
      </c>
      <c r="I46" s="9">
        <v>2120949</v>
      </c>
      <c r="K46" s="9">
        <v>0</v>
      </c>
      <c r="M46" s="9">
        <v>2120949</v>
      </c>
    </row>
    <row r="47" spans="1:13" ht="21.75" customHeight="1" x14ac:dyDescent="0.2">
      <c r="A47" s="8" t="s">
        <v>792</v>
      </c>
      <c r="C47" s="9">
        <v>0</v>
      </c>
      <c r="E47" s="9">
        <v>-108385</v>
      </c>
      <c r="G47" s="9">
        <v>108385</v>
      </c>
      <c r="I47" s="9">
        <v>66878602449</v>
      </c>
      <c r="K47" s="9">
        <v>0</v>
      </c>
      <c r="M47" s="9">
        <v>66878602449</v>
      </c>
    </row>
    <row r="48" spans="1:13" ht="21.75" customHeight="1" x14ac:dyDescent="0.2">
      <c r="A48" s="8" t="s">
        <v>793</v>
      </c>
      <c r="C48" s="9">
        <v>0</v>
      </c>
      <c r="E48" s="9">
        <v>0</v>
      </c>
      <c r="G48" s="9">
        <v>0</v>
      </c>
      <c r="I48" s="9">
        <v>4205479314</v>
      </c>
      <c r="K48" s="9">
        <v>0</v>
      </c>
      <c r="M48" s="9">
        <v>4205479314</v>
      </c>
    </row>
    <row r="49" spans="1:13" ht="21.75" customHeight="1" x14ac:dyDescent="0.2">
      <c r="A49" s="8" t="s">
        <v>794</v>
      </c>
      <c r="C49" s="9">
        <v>0</v>
      </c>
      <c r="E49" s="9">
        <v>0</v>
      </c>
      <c r="G49" s="9">
        <v>0</v>
      </c>
      <c r="I49" s="9">
        <v>19726027396</v>
      </c>
      <c r="K49" s="9">
        <v>0</v>
      </c>
      <c r="M49" s="9">
        <v>19726027396</v>
      </c>
    </row>
    <row r="50" spans="1:13" ht="21.75" customHeight="1" x14ac:dyDescent="0.2">
      <c r="A50" s="8" t="s">
        <v>795</v>
      </c>
      <c r="C50" s="9">
        <v>0</v>
      </c>
      <c r="E50" s="9">
        <v>0</v>
      </c>
      <c r="G50" s="9">
        <v>0</v>
      </c>
      <c r="I50" s="9">
        <v>9554794518</v>
      </c>
      <c r="K50" s="9">
        <v>0</v>
      </c>
      <c r="M50" s="9">
        <v>9554794518</v>
      </c>
    </row>
    <row r="51" spans="1:13" ht="21.75" customHeight="1" x14ac:dyDescent="0.2">
      <c r="A51" s="8" t="s">
        <v>796</v>
      </c>
      <c r="C51" s="9">
        <v>0</v>
      </c>
      <c r="E51" s="9">
        <v>0</v>
      </c>
      <c r="G51" s="9">
        <v>0</v>
      </c>
      <c r="I51" s="9">
        <v>39698630108</v>
      </c>
      <c r="K51" s="9">
        <v>0</v>
      </c>
      <c r="M51" s="9">
        <v>39698630108</v>
      </c>
    </row>
    <row r="52" spans="1:13" ht="21.75" customHeight="1" x14ac:dyDescent="0.2">
      <c r="A52" s="8" t="s">
        <v>797</v>
      </c>
      <c r="C52" s="9">
        <v>0</v>
      </c>
      <c r="E52" s="9">
        <v>0</v>
      </c>
      <c r="G52" s="9">
        <v>0</v>
      </c>
      <c r="I52" s="9">
        <v>28047945198</v>
      </c>
      <c r="K52" s="9">
        <v>0</v>
      </c>
      <c r="M52" s="9">
        <v>28047945198</v>
      </c>
    </row>
    <row r="53" spans="1:13" ht="21.75" customHeight="1" x14ac:dyDescent="0.2">
      <c r="A53" s="8" t="s">
        <v>798</v>
      </c>
      <c r="C53" s="9">
        <v>0</v>
      </c>
      <c r="E53" s="9">
        <v>0</v>
      </c>
      <c r="G53" s="9">
        <v>0</v>
      </c>
      <c r="I53" s="9">
        <v>9246575340</v>
      </c>
      <c r="K53" s="9">
        <v>0</v>
      </c>
      <c r="M53" s="9">
        <v>9246575340</v>
      </c>
    </row>
    <row r="54" spans="1:13" ht="21.75" customHeight="1" x14ac:dyDescent="0.2">
      <c r="A54" s="8" t="s">
        <v>799</v>
      </c>
      <c r="C54" s="9">
        <v>0</v>
      </c>
      <c r="E54" s="9">
        <v>0</v>
      </c>
      <c r="G54" s="9">
        <v>0</v>
      </c>
      <c r="I54" s="9">
        <v>7397260260</v>
      </c>
      <c r="K54" s="9">
        <v>0</v>
      </c>
      <c r="M54" s="9">
        <v>7397260260</v>
      </c>
    </row>
    <row r="55" spans="1:13" ht="21.75" customHeight="1" x14ac:dyDescent="0.2">
      <c r="A55" s="8" t="s">
        <v>383</v>
      </c>
      <c r="C55" s="9">
        <v>11434426229</v>
      </c>
      <c r="E55" s="9">
        <v>262095</v>
      </c>
      <c r="G55" s="9">
        <v>11434164134</v>
      </c>
      <c r="I55" s="9">
        <v>185298330682</v>
      </c>
      <c r="K55" s="9">
        <v>815711</v>
      </c>
      <c r="M55" s="9">
        <v>185297514971</v>
      </c>
    </row>
    <row r="56" spans="1:13" ht="21.75" customHeight="1" x14ac:dyDescent="0.2">
      <c r="A56" s="8" t="s">
        <v>800</v>
      </c>
      <c r="C56" s="9">
        <v>0</v>
      </c>
      <c r="E56" s="9">
        <v>0</v>
      </c>
      <c r="G56" s="9">
        <v>0</v>
      </c>
      <c r="I56" s="9">
        <v>27739726020</v>
      </c>
      <c r="K56" s="9">
        <v>0</v>
      </c>
      <c r="M56" s="9">
        <v>27739726020</v>
      </c>
    </row>
    <row r="57" spans="1:13" ht="21.75" customHeight="1" x14ac:dyDescent="0.2">
      <c r="A57" s="8" t="s">
        <v>385</v>
      </c>
      <c r="C57" s="9">
        <v>11434426229</v>
      </c>
      <c r="E57" s="9">
        <v>1123868</v>
      </c>
      <c r="G57" s="9">
        <v>11433302361</v>
      </c>
      <c r="I57" s="9">
        <v>129524364509</v>
      </c>
      <c r="K57" s="9">
        <v>1677492</v>
      </c>
      <c r="M57" s="9">
        <v>129522687017</v>
      </c>
    </row>
    <row r="58" spans="1:13" ht="21.75" customHeight="1" x14ac:dyDescent="0.2">
      <c r="A58" s="8" t="s">
        <v>801</v>
      </c>
      <c r="C58" s="9">
        <v>0</v>
      </c>
      <c r="E58" s="9">
        <v>0</v>
      </c>
      <c r="G58" s="9">
        <v>0</v>
      </c>
      <c r="I58" s="9">
        <v>49726027312</v>
      </c>
      <c r="K58" s="9">
        <v>0</v>
      </c>
      <c r="M58" s="9">
        <v>49726027312</v>
      </c>
    </row>
    <row r="59" spans="1:13" ht="21.75" customHeight="1" x14ac:dyDescent="0.2">
      <c r="A59" s="8" t="s">
        <v>386</v>
      </c>
      <c r="C59" s="9">
        <v>4573770473</v>
      </c>
      <c r="E59" s="9">
        <v>217523</v>
      </c>
      <c r="G59" s="9">
        <v>4573552950</v>
      </c>
      <c r="I59" s="9">
        <v>50659061141</v>
      </c>
      <c r="K59" s="9">
        <v>326284</v>
      </c>
      <c r="M59" s="9">
        <v>50658734857</v>
      </c>
    </row>
    <row r="60" spans="1:13" ht="21.75" customHeight="1" x14ac:dyDescent="0.2">
      <c r="A60" s="8" t="s">
        <v>802</v>
      </c>
      <c r="C60" s="9">
        <v>0</v>
      </c>
      <c r="E60" s="9">
        <v>0</v>
      </c>
      <c r="G60" s="9">
        <v>0</v>
      </c>
      <c r="I60" s="9">
        <v>52123287648</v>
      </c>
      <c r="K60" s="9">
        <v>0</v>
      </c>
      <c r="M60" s="9">
        <v>52123287648</v>
      </c>
    </row>
    <row r="61" spans="1:13" ht="21.75" customHeight="1" x14ac:dyDescent="0.2">
      <c r="A61" s="8" t="s">
        <v>803</v>
      </c>
      <c r="C61" s="9">
        <v>0</v>
      </c>
      <c r="E61" s="9">
        <v>0</v>
      </c>
      <c r="G61" s="9">
        <v>0</v>
      </c>
      <c r="I61" s="9">
        <v>28356164376</v>
      </c>
      <c r="K61" s="9">
        <v>0</v>
      </c>
      <c r="M61" s="9">
        <v>28356164376</v>
      </c>
    </row>
    <row r="62" spans="1:13" ht="21.75" customHeight="1" x14ac:dyDescent="0.2">
      <c r="A62" s="8" t="s">
        <v>804</v>
      </c>
      <c r="C62" s="9">
        <v>0</v>
      </c>
      <c r="E62" s="9">
        <v>0</v>
      </c>
      <c r="G62" s="9">
        <v>0</v>
      </c>
      <c r="I62" s="9">
        <v>20958904094</v>
      </c>
      <c r="K62" s="9">
        <v>0</v>
      </c>
      <c r="M62" s="9">
        <v>20958904094</v>
      </c>
    </row>
    <row r="63" spans="1:13" ht="21.75" customHeight="1" x14ac:dyDescent="0.2">
      <c r="A63" s="8" t="s">
        <v>388</v>
      </c>
      <c r="C63" s="9">
        <v>5717213099</v>
      </c>
      <c r="E63" s="9">
        <v>561934</v>
      </c>
      <c r="G63" s="9">
        <v>5716651165</v>
      </c>
      <c r="I63" s="9">
        <v>80447114078</v>
      </c>
      <c r="K63" s="9">
        <v>838742</v>
      </c>
      <c r="M63" s="9">
        <v>80446275336</v>
      </c>
    </row>
    <row r="64" spans="1:13" ht="21.75" customHeight="1" x14ac:dyDescent="0.2">
      <c r="A64" s="8" t="s">
        <v>805</v>
      </c>
      <c r="C64" s="9">
        <v>0</v>
      </c>
      <c r="E64" s="9">
        <v>0</v>
      </c>
      <c r="G64" s="9">
        <v>0</v>
      </c>
      <c r="I64" s="9">
        <v>133086187856</v>
      </c>
      <c r="K64" s="9">
        <v>0</v>
      </c>
      <c r="M64" s="9">
        <v>133086187856</v>
      </c>
    </row>
    <row r="65" spans="1:13" ht="21.75" customHeight="1" x14ac:dyDescent="0.2">
      <c r="A65" s="8" t="s">
        <v>390</v>
      </c>
      <c r="C65" s="9">
        <v>11434426229</v>
      </c>
      <c r="E65" s="9">
        <v>1404836</v>
      </c>
      <c r="G65" s="9">
        <v>11433021393</v>
      </c>
      <c r="I65" s="9">
        <v>182914775093</v>
      </c>
      <c r="K65" s="9">
        <v>1958452</v>
      </c>
      <c r="M65" s="9">
        <v>182912816641</v>
      </c>
    </row>
    <row r="66" spans="1:13" ht="21.75" customHeight="1" x14ac:dyDescent="0.2">
      <c r="A66" s="8" t="s">
        <v>806</v>
      </c>
      <c r="C66" s="9">
        <v>0</v>
      </c>
      <c r="E66" s="9">
        <v>0</v>
      </c>
      <c r="G66" s="9">
        <v>0</v>
      </c>
      <c r="I66" s="9">
        <v>88753424619</v>
      </c>
      <c r="K66" s="9">
        <v>0</v>
      </c>
      <c r="M66" s="9">
        <v>88753424619</v>
      </c>
    </row>
    <row r="67" spans="1:13" ht="21.75" customHeight="1" x14ac:dyDescent="0.2">
      <c r="A67" s="8" t="s">
        <v>807</v>
      </c>
      <c r="C67" s="9">
        <v>0</v>
      </c>
      <c r="E67" s="9">
        <v>0</v>
      </c>
      <c r="G67" s="9">
        <v>0</v>
      </c>
      <c r="I67" s="9">
        <v>66772739258</v>
      </c>
      <c r="K67" s="9">
        <v>0</v>
      </c>
      <c r="M67" s="9">
        <v>66772739258</v>
      </c>
    </row>
    <row r="68" spans="1:13" ht="21.75" customHeight="1" x14ac:dyDescent="0.2">
      <c r="A68" s="8" t="s">
        <v>808</v>
      </c>
      <c r="C68" s="9">
        <v>0</v>
      </c>
      <c r="E68" s="9">
        <v>0</v>
      </c>
      <c r="G68" s="9">
        <v>0</v>
      </c>
      <c r="I68" s="9">
        <v>29383560003</v>
      </c>
      <c r="K68" s="9">
        <v>0</v>
      </c>
      <c r="M68" s="9">
        <v>29383560003</v>
      </c>
    </row>
    <row r="69" spans="1:13" ht="21.75" customHeight="1" x14ac:dyDescent="0.2">
      <c r="A69" s="8" t="s">
        <v>809</v>
      </c>
      <c r="C69" s="9">
        <v>0</v>
      </c>
      <c r="E69" s="9">
        <v>0</v>
      </c>
      <c r="G69" s="9">
        <v>0</v>
      </c>
      <c r="I69" s="9">
        <v>42024656254</v>
      </c>
      <c r="K69" s="9">
        <v>0</v>
      </c>
      <c r="M69" s="9">
        <v>42024656254</v>
      </c>
    </row>
    <row r="70" spans="1:13" ht="21.75" customHeight="1" x14ac:dyDescent="0.2">
      <c r="A70" s="8" t="s">
        <v>391</v>
      </c>
      <c r="C70" s="9">
        <v>9959016393</v>
      </c>
      <c r="E70" s="9">
        <v>-271904</v>
      </c>
      <c r="G70" s="9">
        <v>9959288297</v>
      </c>
      <c r="I70" s="9">
        <v>145206489617</v>
      </c>
      <c r="K70" s="9">
        <v>0</v>
      </c>
      <c r="M70" s="9">
        <v>145206489617</v>
      </c>
    </row>
    <row r="71" spans="1:13" ht="21.75" customHeight="1" x14ac:dyDescent="0.2">
      <c r="A71" s="8" t="s">
        <v>810</v>
      </c>
      <c r="C71" s="9">
        <v>0</v>
      </c>
      <c r="E71" s="9">
        <v>0</v>
      </c>
      <c r="G71" s="9">
        <v>0</v>
      </c>
      <c r="I71" s="9">
        <v>70890410940</v>
      </c>
      <c r="K71" s="9">
        <v>0</v>
      </c>
      <c r="M71" s="9">
        <v>70890410940</v>
      </c>
    </row>
    <row r="72" spans="1:13" ht="21.75" customHeight="1" x14ac:dyDescent="0.2">
      <c r="A72" s="8" t="s">
        <v>811</v>
      </c>
      <c r="C72" s="9">
        <v>0</v>
      </c>
      <c r="E72" s="9">
        <v>0</v>
      </c>
      <c r="G72" s="9">
        <v>0</v>
      </c>
      <c r="I72" s="9">
        <v>34816465585</v>
      </c>
      <c r="K72" s="9">
        <v>0</v>
      </c>
      <c r="M72" s="9">
        <v>34816465585</v>
      </c>
    </row>
    <row r="73" spans="1:13" ht="21.75" customHeight="1" x14ac:dyDescent="0.2">
      <c r="A73" s="8" t="s">
        <v>812</v>
      </c>
      <c r="C73" s="9">
        <v>0</v>
      </c>
      <c r="E73" s="9">
        <v>0</v>
      </c>
      <c r="G73" s="9">
        <v>0</v>
      </c>
      <c r="I73" s="9">
        <v>67724447997</v>
      </c>
      <c r="K73" s="9">
        <v>0</v>
      </c>
      <c r="M73" s="9">
        <v>67724447997</v>
      </c>
    </row>
    <row r="74" spans="1:13" ht="21.75" customHeight="1" x14ac:dyDescent="0.2">
      <c r="A74" s="8" t="s">
        <v>813</v>
      </c>
      <c r="C74" s="9">
        <v>0</v>
      </c>
      <c r="E74" s="9">
        <v>0</v>
      </c>
      <c r="G74" s="9">
        <v>0</v>
      </c>
      <c r="I74" s="9">
        <v>49931504785</v>
      </c>
      <c r="K74" s="9">
        <v>0</v>
      </c>
      <c r="M74" s="9">
        <v>49931504785</v>
      </c>
    </row>
    <row r="75" spans="1:13" ht="21.75" customHeight="1" x14ac:dyDescent="0.2">
      <c r="A75" s="8" t="s">
        <v>814</v>
      </c>
      <c r="C75" s="9">
        <v>0</v>
      </c>
      <c r="E75" s="9">
        <v>0</v>
      </c>
      <c r="G75" s="9">
        <v>0</v>
      </c>
      <c r="I75" s="9">
        <v>28356164376</v>
      </c>
      <c r="K75" s="9">
        <v>0</v>
      </c>
      <c r="M75" s="9">
        <v>28356164376</v>
      </c>
    </row>
    <row r="76" spans="1:13" ht="21.75" customHeight="1" x14ac:dyDescent="0.2">
      <c r="A76" s="8" t="s">
        <v>815</v>
      </c>
      <c r="C76" s="9">
        <v>0</v>
      </c>
      <c r="E76" s="9">
        <v>0</v>
      </c>
      <c r="G76" s="9">
        <v>0</v>
      </c>
      <c r="I76" s="9">
        <v>26815068486</v>
      </c>
      <c r="K76" s="9">
        <v>0</v>
      </c>
      <c r="M76" s="9">
        <v>26815068486</v>
      </c>
    </row>
    <row r="77" spans="1:13" ht="21.75" customHeight="1" x14ac:dyDescent="0.2">
      <c r="A77" s="8" t="s">
        <v>816</v>
      </c>
      <c r="C77" s="9">
        <v>0</v>
      </c>
      <c r="E77" s="9">
        <v>0</v>
      </c>
      <c r="G77" s="9">
        <v>0</v>
      </c>
      <c r="I77" s="9">
        <v>15410958900</v>
      </c>
      <c r="K77" s="9">
        <v>0</v>
      </c>
      <c r="M77" s="9">
        <v>15410958900</v>
      </c>
    </row>
    <row r="78" spans="1:13" ht="21.75" customHeight="1" x14ac:dyDescent="0.2">
      <c r="A78" s="8" t="s">
        <v>817</v>
      </c>
      <c r="C78" s="9">
        <v>0</v>
      </c>
      <c r="E78" s="9">
        <v>0</v>
      </c>
      <c r="G78" s="9">
        <v>0</v>
      </c>
      <c r="I78" s="9">
        <v>81600134618</v>
      </c>
      <c r="K78" s="9">
        <v>0</v>
      </c>
      <c r="M78" s="9">
        <v>81600134618</v>
      </c>
    </row>
    <row r="79" spans="1:13" ht="21.75" customHeight="1" x14ac:dyDescent="0.2">
      <c r="A79" s="8" t="s">
        <v>818</v>
      </c>
      <c r="C79" s="9">
        <v>0</v>
      </c>
      <c r="E79" s="9">
        <v>0</v>
      </c>
      <c r="G79" s="9">
        <v>0</v>
      </c>
      <c r="I79" s="9">
        <v>7089041095</v>
      </c>
      <c r="K79" s="9">
        <v>0</v>
      </c>
      <c r="M79" s="9">
        <v>7089041095</v>
      </c>
    </row>
    <row r="80" spans="1:13" ht="21.75" customHeight="1" x14ac:dyDescent="0.2">
      <c r="A80" s="8" t="s">
        <v>819</v>
      </c>
      <c r="C80" s="9">
        <v>0</v>
      </c>
      <c r="E80" s="9">
        <v>0</v>
      </c>
      <c r="G80" s="9">
        <v>0</v>
      </c>
      <c r="I80" s="9">
        <v>28561642799</v>
      </c>
      <c r="K80" s="9">
        <v>0</v>
      </c>
      <c r="M80" s="9">
        <v>28561642799</v>
      </c>
    </row>
    <row r="81" spans="1:13" ht="21.75" customHeight="1" x14ac:dyDescent="0.2">
      <c r="A81" s="8" t="s">
        <v>820</v>
      </c>
      <c r="C81" s="9">
        <v>0</v>
      </c>
      <c r="E81" s="9">
        <v>0</v>
      </c>
      <c r="G81" s="9">
        <v>0</v>
      </c>
      <c r="I81" s="9">
        <v>2054794518</v>
      </c>
      <c r="K81" s="9">
        <v>0</v>
      </c>
      <c r="M81" s="9">
        <v>2054794518</v>
      </c>
    </row>
    <row r="82" spans="1:13" ht="21.75" customHeight="1" x14ac:dyDescent="0.2">
      <c r="A82" s="8" t="s">
        <v>821</v>
      </c>
      <c r="C82" s="9">
        <v>0</v>
      </c>
      <c r="E82" s="9">
        <v>0</v>
      </c>
      <c r="G82" s="9">
        <v>0</v>
      </c>
      <c r="I82" s="9">
        <v>17852054787</v>
      </c>
      <c r="K82" s="9">
        <v>0</v>
      </c>
      <c r="M82" s="9">
        <v>17852054787</v>
      </c>
    </row>
    <row r="83" spans="1:13" ht="21.75" customHeight="1" x14ac:dyDescent="0.2">
      <c r="A83" s="8" t="s">
        <v>822</v>
      </c>
      <c r="C83" s="9">
        <v>0</v>
      </c>
      <c r="E83" s="9">
        <v>0</v>
      </c>
      <c r="G83" s="9">
        <v>0</v>
      </c>
      <c r="I83" s="9">
        <v>2465753424</v>
      </c>
      <c r="K83" s="9">
        <v>0</v>
      </c>
      <c r="M83" s="9">
        <v>2465753424</v>
      </c>
    </row>
    <row r="84" spans="1:13" ht="21.75" customHeight="1" x14ac:dyDescent="0.2">
      <c r="A84" s="8" t="s">
        <v>823</v>
      </c>
      <c r="C84" s="9">
        <v>0</v>
      </c>
      <c r="E84" s="9">
        <v>0</v>
      </c>
      <c r="G84" s="9">
        <v>0</v>
      </c>
      <c r="I84" s="9">
        <v>4125205476</v>
      </c>
      <c r="K84" s="9">
        <v>0</v>
      </c>
      <c r="M84" s="9">
        <v>4125205476</v>
      </c>
    </row>
    <row r="85" spans="1:13" ht="21.75" customHeight="1" x14ac:dyDescent="0.2">
      <c r="A85" s="8" t="s">
        <v>824</v>
      </c>
      <c r="C85" s="9">
        <v>0</v>
      </c>
      <c r="E85" s="9">
        <v>0</v>
      </c>
      <c r="G85" s="9">
        <v>0</v>
      </c>
      <c r="I85" s="9">
        <v>986301369</v>
      </c>
      <c r="K85" s="9">
        <v>0</v>
      </c>
      <c r="M85" s="9">
        <v>986301369</v>
      </c>
    </row>
    <row r="86" spans="1:13" ht="21.75" customHeight="1" x14ac:dyDescent="0.2">
      <c r="A86" s="8" t="s">
        <v>825</v>
      </c>
      <c r="C86" s="9">
        <v>0</v>
      </c>
      <c r="E86" s="9">
        <v>0</v>
      </c>
      <c r="G86" s="9">
        <v>0</v>
      </c>
      <c r="I86" s="9">
        <v>21452054754</v>
      </c>
      <c r="K86" s="9">
        <v>0</v>
      </c>
      <c r="M86" s="9">
        <v>21452054754</v>
      </c>
    </row>
    <row r="87" spans="1:13" ht="21.75" customHeight="1" x14ac:dyDescent="0.2">
      <c r="A87" s="8" t="s">
        <v>826</v>
      </c>
      <c r="C87" s="9">
        <v>0</v>
      </c>
      <c r="E87" s="9">
        <v>0</v>
      </c>
      <c r="G87" s="9">
        <v>0</v>
      </c>
      <c r="I87" s="9">
        <v>25643835616</v>
      </c>
      <c r="K87" s="9">
        <v>0</v>
      </c>
      <c r="M87" s="9">
        <v>25643835616</v>
      </c>
    </row>
    <row r="88" spans="1:13" ht="21.75" customHeight="1" x14ac:dyDescent="0.2">
      <c r="A88" s="8" t="s">
        <v>827</v>
      </c>
      <c r="C88" s="9">
        <v>0</v>
      </c>
      <c r="E88" s="9">
        <v>0</v>
      </c>
      <c r="G88" s="9">
        <v>0</v>
      </c>
      <c r="I88" s="9">
        <v>37726027368</v>
      </c>
      <c r="K88" s="9">
        <v>0</v>
      </c>
      <c r="M88" s="9">
        <v>37726027368</v>
      </c>
    </row>
    <row r="89" spans="1:13" ht="21.75" customHeight="1" x14ac:dyDescent="0.2">
      <c r="A89" s="8" t="s">
        <v>828</v>
      </c>
      <c r="C89" s="9">
        <v>0</v>
      </c>
      <c r="E89" s="9">
        <v>0</v>
      </c>
      <c r="G89" s="9">
        <v>0</v>
      </c>
      <c r="I89" s="9">
        <v>8704109588</v>
      </c>
      <c r="K89" s="9">
        <v>0</v>
      </c>
      <c r="M89" s="9">
        <v>8704109588</v>
      </c>
    </row>
    <row r="90" spans="1:13" ht="21.75" customHeight="1" x14ac:dyDescent="0.2">
      <c r="A90" s="8" t="s">
        <v>829</v>
      </c>
      <c r="C90" s="9">
        <v>0</v>
      </c>
      <c r="E90" s="9">
        <v>0</v>
      </c>
      <c r="G90" s="9">
        <v>0</v>
      </c>
      <c r="I90" s="9">
        <v>12267123276</v>
      </c>
      <c r="K90" s="9">
        <v>0</v>
      </c>
      <c r="M90" s="9">
        <v>12267123276</v>
      </c>
    </row>
    <row r="91" spans="1:13" ht="21.75" customHeight="1" x14ac:dyDescent="0.2">
      <c r="A91" s="8" t="s">
        <v>392</v>
      </c>
      <c r="C91" s="9">
        <v>2363114748</v>
      </c>
      <c r="E91" s="9">
        <v>-47412</v>
      </c>
      <c r="G91" s="9">
        <v>2363162160</v>
      </c>
      <c r="I91" s="9">
        <v>125258414490</v>
      </c>
      <c r="K91" s="9">
        <v>11022380</v>
      </c>
      <c r="M91" s="9">
        <v>125247392110</v>
      </c>
    </row>
    <row r="92" spans="1:13" ht="21.75" customHeight="1" x14ac:dyDescent="0.2">
      <c r="A92" s="8" t="s">
        <v>830</v>
      </c>
      <c r="C92" s="9">
        <v>0</v>
      </c>
      <c r="E92" s="9">
        <v>0</v>
      </c>
      <c r="G92" s="9">
        <v>0</v>
      </c>
      <c r="I92" s="9">
        <v>14794520547</v>
      </c>
      <c r="K92" s="9">
        <v>0</v>
      </c>
      <c r="M92" s="9">
        <v>14794520547</v>
      </c>
    </row>
    <row r="93" spans="1:13" ht="21.75" customHeight="1" x14ac:dyDescent="0.2">
      <c r="A93" s="8" t="s">
        <v>831</v>
      </c>
      <c r="C93" s="9">
        <v>0</v>
      </c>
      <c r="E93" s="9">
        <v>0</v>
      </c>
      <c r="G93" s="9">
        <v>0</v>
      </c>
      <c r="I93" s="9">
        <v>170983561584</v>
      </c>
      <c r="K93" s="9">
        <v>0</v>
      </c>
      <c r="M93" s="9">
        <v>170983561584</v>
      </c>
    </row>
    <row r="94" spans="1:13" ht="21.75" customHeight="1" x14ac:dyDescent="0.2">
      <c r="A94" s="8" t="s">
        <v>832</v>
      </c>
      <c r="C94" s="9">
        <v>0</v>
      </c>
      <c r="E94" s="9">
        <v>0</v>
      </c>
      <c r="G94" s="9">
        <v>0</v>
      </c>
      <c r="I94" s="9">
        <v>39383561299</v>
      </c>
      <c r="K94" s="9">
        <v>0</v>
      </c>
      <c r="M94" s="9">
        <v>39383561299</v>
      </c>
    </row>
    <row r="95" spans="1:13" ht="21.75" customHeight="1" x14ac:dyDescent="0.2">
      <c r="A95" s="8" t="s">
        <v>833</v>
      </c>
      <c r="C95" s="9">
        <v>0</v>
      </c>
      <c r="E95" s="9">
        <v>0</v>
      </c>
      <c r="G95" s="9">
        <v>0</v>
      </c>
      <c r="I95" s="9">
        <v>9863013698</v>
      </c>
      <c r="K95" s="9">
        <v>0</v>
      </c>
      <c r="M95" s="9">
        <v>9863013698</v>
      </c>
    </row>
    <row r="96" spans="1:13" ht="21.75" customHeight="1" x14ac:dyDescent="0.2">
      <c r="A96" s="8" t="s">
        <v>834</v>
      </c>
      <c r="C96" s="9">
        <v>0</v>
      </c>
      <c r="E96" s="9">
        <v>0</v>
      </c>
      <c r="G96" s="9">
        <v>0</v>
      </c>
      <c r="I96" s="9">
        <v>12421232861</v>
      </c>
      <c r="K96" s="9">
        <v>0</v>
      </c>
      <c r="M96" s="9">
        <v>12421232861</v>
      </c>
    </row>
    <row r="97" spans="1:13" ht="21.75" customHeight="1" x14ac:dyDescent="0.2">
      <c r="A97" s="8" t="s">
        <v>835</v>
      </c>
      <c r="C97" s="9">
        <v>0</v>
      </c>
      <c r="E97" s="9">
        <v>0</v>
      </c>
      <c r="G97" s="9">
        <v>0</v>
      </c>
      <c r="I97" s="9">
        <v>25348630131</v>
      </c>
      <c r="K97" s="9">
        <v>0</v>
      </c>
      <c r="M97" s="9">
        <v>25348630131</v>
      </c>
    </row>
    <row r="98" spans="1:13" ht="21.75" customHeight="1" x14ac:dyDescent="0.2">
      <c r="A98" s="8" t="s">
        <v>836</v>
      </c>
      <c r="C98" s="9">
        <v>0</v>
      </c>
      <c r="E98" s="9">
        <v>0</v>
      </c>
      <c r="G98" s="9">
        <v>0</v>
      </c>
      <c r="I98" s="9">
        <v>112034242316</v>
      </c>
      <c r="K98" s="9">
        <v>0</v>
      </c>
      <c r="M98" s="9">
        <v>112034242316</v>
      </c>
    </row>
    <row r="99" spans="1:13" ht="21.75" customHeight="1" x14ac:dyDescent="0.2">
      <c r="A99" s="8" t="s">
        <v>837</v>
      </c>
      <c r="C99" s="9">
        <v>0</v>
      </c>
      <c r="E99" s="9">
        <v>0</v>
      </c>
      <c r="G99" s="9">
        <v>0</v>
      </c>
      <c r="I99" s="9">
        <v>16643835613</v>
      </c>
      <c r="K99" s="9">
        <v>0</v>
      </c>
      <c r="M99" s="9">
        <v>16643835613</v>
      </c>
    </row>
    <row r="100" spans="1:13" ht="21.75" customHeight="1" x14ac:dyDescent="0.2">
      <c r="A100" s="8" t="s">
        <v>838</v>
      </c>
      <c r="C100" s="9">
        <v>0</v>
      </c>
      <c r="E100" s="9">
        <v>0</v>
      </c>
      <c r="G100" s="9">
        <v>0</v>
      </c>
      <c r="I100" s="9">
        <v>56732876247</v>
      </c>
      <c r="K100" s="9">
        <v>0</v>
      </c>
      <c r="M100" s="9">
        <v>56732876247</v>
      </c>
    </row>
    <row r="101" spans="1:13" ht="21.75" customHeight="1" x14ac:dyDescent="0.2">
      <c r="A101" s="8" t="s">
        <v>839</v>
      </c>
      <c r="C101" s="9">
        <v>0</v>
      </c>
      <c r="E101" s="9">
        <v>0</v>
      </c>
      <c r="G101" s="9">
        <v>0</v>
      </c>
      <c r="I101" s="9">
        <v>34821916627</v>
      </c>
      <c r="K101" s="9">
        <v>0</v>
      </c>
      <c r="M101" s="9">
        <v>34821916627</v>
      </c>
    </row>
    <row r="102" spans="1:13" ht="21.75" customHeight="1" x14ac:dyDescent="0.2">
      <c r="A102" s="8" t="s">
        <v>840</v>
      </c>
      <c r="C102" s="9">
        <v>0</v>
      </c>
      <c r="E102" s="9">
        <v>0</v>
      </c>
      <c r="G102" s="9">
        <v>0</v>
      </c>
      <c r="I102" s="9">
        <v>24349314826</v>
      </c>
      <c r="K102" s="9">
        <v>0</v>
      </c>
      <c r="M102" s="9">
        <v>24349314826</v>
      </c>
    </row>
    <row r="103" spans="1:13" ht="21.75" customHeight="1" x14ac:dyDescent="0.2">
      <c r="A103" s="8" t="s">
        <v>394</v>
      </c>
      <c r="C103" s="9">
        <v>11434426229</v>
      </c>
      <c r="E103" s="9">
        <v>1123868</v>
      </c>
      <c r="G103" s="9">
        <v>11433302361</v>
      </c>
      <c r="I103" s="9">
        <v>124010666842</v>
      </c>
      <c r="K103" s="9">
        <v>1677484</v>
      </c>
      <c r="M103" s="9">
        <v>124008989358</v>
      </c>
    </row>
    <row r="104" spans="1:13" ht="21.75" customHeight="1" x14ac:dyDescent="0.2">
      <c r="A104" s="8" t="s">
        <v>841</v>
      </c>
      <c r="C104" s="9">
        <v>0</v>
      </c>
      <c r="E104" s="9">
        <v>0</v>
      </c>
      <c r="G104" s="9">
        <v>0</v>
      </c>
      <c r="I104" s="9">
        <v>75694481960</v>
      </c>
      <c r="K104" s="9">
        <v>0</v>
      </c>
      <c r="M104" s="9">
        <v>75694481960</v>
      </c>
    </row>
    <row r="105" spans="1:13" ht="21.75" customHeight="1" x14ac:dyDescent="0.2">
      <c r="A105" s="8" t="s">
        <v>842</v>
      </c>
      <c r="C105" s="9">
        <v>0</v>
      </c>
      <c r="E105" s="9">
        <v>0</v>
      </c>
      <c r="G105" s="9">
        <v>0</v>
      </c>
      <c r="I105" s="9">
        <v>18150680533</v>
      </c>
      <c r="K105" s="9">
        <v>0</v>
      </c>
      <c r="M105" s="9">
        <v>18150680533</v>
      </c>
    </row>
    <row r="106" spans="1:13" ht="21.75" customHeight="1" x14ac:dyDescent="0.2">
      <c r="A106" s="8" t="s">
        <v>843</v>
      </c>
      <c r="C106" s="9">
        <v>0</v>
      </c>
      <c r="E106" s="9">
        <v>0</v>
      </c>
      <c r="G106" s="9">
        <v>0</v>
      </c>
      <c r="I106" s="9">
        <v>13287666844</v>
      </c>
      <c r="K106" s="9">
        <v>0</v>
      </c>
      <c r="M106" s="9">
        <v>13287666844</v>
      </c>
    </row>
    <row r="107" spans="1:13" ht="21.75" customHeight="1" x14ac:dyDescent="0.2">
      <c r="A107" s="8" t="s">
        <v>844</v>
      </c>
      <c r="C107" s="9">
        <v>0</v>
      </c>
      <c r="E107" s="9">
        <v>0</v>
      </c>
      <c r="G107" s="9">
        <v>0</v>
      </c>
      <c r="I107" s="9">
        <v>67914849288</v>
      </c>
      <c r="K107" s="9">
        <v>0</v>
      </c>
      <c r="M107" s="9">
        <v>67914849288</v>
      </c>
    </row>
    <row r="108" spans="1:13" ht="21.75" customHeight="1" x14ac:dyDescent="0.2">
      <c r="A108" s="8" t="s">
        <v>845</v>
      </c>
      <c r="C108" s="9">
        <v>0</v>
      </c>
      <c r="E108" s="9">
        <v>0</v>
      </c>
      <c r="G108" s="9">
        <v>0</v>
      </c>
      <c r="I108" s="9">
        <v>15102739340</v>
      </c>
      <c r="K108" s="9">
        <v>0</v>
      </c>
      <c r="M108" s="9">
        <v>15102739340</v>
      </c>
    </row>
    <row r="109" spans="1:13" ht="21.75" customHeight="1" x14ac:dyDescent="0.2">
      <c r="A109" s="8" t="s">
        <v>846</v>
      </c>
      <c r="C109" s="9">
        <v>0</v>
      </c>
      <c r="E109" s="9">
        <v>0</v>
      </c>
      <c r="G109" s="9">
        <v>0</v>
      </c>
      <c r="I109" s="9">
        <v>74794520525</v>
      </c>
      <c r="K109" s="9">
        <v>0</v>
      </c>
      <c r="M109" s="9">
        <v>74794520525</v>
      </c>
    </row>
    <row r="110" spans="1:13" ht="21.75" customHeight="1" x14ac:dyDescent="0.2">
      <c r="A110" s="8" t="s">
        <v>847</v>
      </c>
      <c r="C110" s="9">
        <v>0</v>
      </c>
      <c r="E110" s="9">
        <v>0</v>
      </c>
      <c r="G110" s="9">
        <v>0</v>
      </c>
      <c r="I110" s="9">
        <v>17335615975</v>
      </c>
      <c r="K110" s="9">
        <v>0</v>
      </c>
      <c r="M110" s="9">
        <v>17335615975</v>
      </c>
    </row>
    <row r="111" spans="1:13" ht="21.75" customHeight="1" x14ac:dyDescent="0.2">
      <c r="A111" s="8" t="s">
        <v>848</v>
      </c>
      <c r="C111" s="9">
        <v>0</v>
      </c>
      <c r="E111" s="9">
        <v>0</v>
      </c>
      <c r="G111" s="9">
        <v>0</v>
      </c>
      <c r="I111" s="9">
        <v>16475342188</v>
      </c>
      <c r="K111" s="9">
        <v>0</v>
      </c>
      <c r="M111" s="9">
        <v>16475342188</v>
      </c>
    </row>
    <row r="112" spans="1:13" ht="21.75" customHeight="1" x14ac:dyDescent="0.2">
      <c r="A112" s="8" t="s">
        <v>849</v>
      </c>
      <c r="C112" s="9">
        <v>0</v>
      </c>
      <c r="E112" s="9">
        <v>0</v>
      </c>
      <c r="G112" s="9">
        <v>0</v>
      </c>
      <c r="I112" s="9">
        <v>9328765807</v>
      </c>
      <c r="K112" s="9">
        <v>0</v>
      </c>
      <c r="M112" s="9">
        <v>9328765807</v>
      </c>
    </row>
    <row r="113" spans="1:13" ht="21.75" customHeight="1" x14ac:dyDescent="0.2">
      <c r="A113" s="8" t="s">
        <v>850</v>
      </c>
      <c r="C113" s="9">
        <v>0</v>
      </c>
      <c r="E113" s="9">
        <v>0</v>
      </c>
      <c r="G113" s="9">
        <v>0</v>
      </c>
      <c r="I113" s="9">
        <v>9246573738</v>
      </c>
      <c r="K113" s="9">
        <v>0</v>
      </c>
      <c r="M113" s="9">
        <v>9246573738</v>
      </c>
    </row>
    <row r="114" spans="1:13" ht="21.75" customHeight="1" x14ac:dyDescent="0.2">
      <c r="A114" s="8" t="s">
        <v>851</v>
      </c>
      <c r="C114" s="9">
        <v>0</v>
      </c>
      <c r="E114" s="9">
        <v>0</v>
      </c>
      <c r="G114" s="9">
        <v>0</v>
      </c>
      <c r="I114" s="9">
        <v>15068489644</v>
      </c>
      <c r="K114" s="9">
        <v>0</v>
      </c>
      <c r="M114" s="9">
        <v>15068489644</v>
      </c>
    </row>
    <row r="115" spans="1:13" ht="21.75" customHeight="1" x14ac:dyDescent="0.2">
      <c r="A115" s="8" t="s">
        <v>852</v>
      </c>
      <c r="C115" s="9">
        <v>0</v>
      </c>
      <c r="E115" s="9">
        <v>0</v>
      </c>
      <c r="G115" s="9">
        <v>0</v>
      </c>
      <c r="I115" s="9">
        <v>13623283120</v>
      </c>
      <c r="K115" s="9">
        <v>0</v>
      </c>
      <c r="M115" s="9">
        <v>13623283120</v>
      </c>
    </row>
    <row r="116" spans="1:13" ht="21.75" customHeight="1" x14ac:dyDescent="0.2">
      <c r="A116" s="8" t="s">
        <v>853</v>
      </c>
      <c r="C116" s="9">
        <v>0</v>
      </c>
      <c r="E116" s="9">
        <v>0</v>
      </c>
      <c r="G116" s="9">
        <v>0</v>
      </c>
      <c r="I116" s="9">
        <v>25428081985</v>
      </c>
      <c r="K116" s="9">
        <v>0</v>
      </c>
      <c r="M116" s="9">
        <v>25428081985</v>
      </c>
    </row>
    <row r="117" spans="1:13" ht="21.75" customHeight="1" x14ac:dyDescent="0.2">
      <c r="A117" s="8" t="s">
        <v>854</v>
      </c>
      <c r="C117" s="9">
        <v>0</v>
      </c>
      <c r="E117" s="9">
        <v>0</v>
      </c>
      <c r="G117" s="9">
        <v>0</v>
      </c>
      <c r="I117" s="9">
        <v>87061641132</v>
      </c>
      <c r="K117" s="9">
        <v>0</v>
      </c>
      <c r="M117" s="9">
        <v>87061641132</v>
      </c>
    </row>
    <row r="118" spans="1:13" ht="21.75" customHeight="1" x14ac:dyDescent="0.2">
      <c r="A118" s="8" t="s">
        <v>855</v>
      </c>
      <c r="C118" s="9">
        <v>0</v>
      </c>
      <c r="E118" s="9">
        <v>0</v>
      </c>
      <c r="G118" s="9">
        <v>0</v>
      </c>
      <c r="I118" s="9">
        <v>7890383714</v>
      </c>
      <c r="K118" s="9">
        <v>0</v>
      </c>
      <c r="M118" s="9">
        <v>7890383714</v>
      </c>
    </row>
    <row r="119" spans="1:13" ht="21.75" customHeight="1" x14ac:dyDescent="0.2">
      <c r="A119" s="8" t="s">
        <v>856</v>
      </c>
      <c r="C119" s="9">
        <v>0</v>
      </c>
      <c r="E119" s="9">
        <v>0</v>
      </c>
      <c r="G119" s="9">
        <v>0</v>
      </c>
      <c r="I119" s="9">
        <v>12636982874</v>
      </c>
      <c r="K119" s="9">
        <v>0</v>
      </c>
      <c r="M119" s="9">
        <v>12636982874</v>
      </c>
    </row>
    <row r="120" spans="1:13" ht="21.75" customHeight="1" x14ac:dyDescent="0.2">
      <c r="A120" s="8" t="s">
        <v>395</v>
      </c>
      <c r="C120" s="9">
        <v>4573770473</v>
      </c>
      <c r="E120" s="9">
        <v>309970</v>
      </c>
      <c r="G120" s="9">
        <v>4573460503</v>
      </c>
      <c r="I120" s="9">
        <v>73583719535</v>
      </c>
      <c r="K120" s="9">
        <v>531416</v>
      </c>
      <c r="M120" s="9">
        <v>73583188119</v>
      </c>
    </row>
    <row r="121" spans="1:13" ht="21.75" customHeight="1" x14ac:dyDescent="0.2">
      <c r="A121" s="8" t="s">
        <v>857</v>
      </c>
      <c r="C121" s="9">
        <v>0</v>
      </c>
      <c r="E121" s="9">
        <v>0</v>
      </c>
      <c r="G121" s="9">
        <v>0</v>
      </c>
      <c r="I121" s="9">
        <v>34089040981</v>
      </c>
      <c r="K121" s="9">
        <v>0</v>
      </c>
      <c r="M121" s="9">
        <v>34089040981</v>
      </c>
    </row>
    <row r="122" spans="1:13" ht="21.75" customHeight="1" x14ac:dyDescent="0.2">
      <c r="A122" s="8" t="s">
        <v>858</v>
      </c>
      <c r="C122" s="9">
        <v>0</v>
      </c>
      <c r="E122" s="9">
        <v>0</v>
      </c>
      <c r="G122" s="9">
        <v>0</v>
      </c>
      <c r="I122" s="9">
        <v>11835616371</v>
      </c>
      <c r="K122" s="9">
        <v>0</v>
      </c>
      <c r="M122" s="9">
        <v>11835616371</v>
      </c>
    </row>
    <row r="123" spans="1:13" ht="21.75" customHeight="1" x14ac:dyDescent="0.2">
      <c r="A123" s="8" t="s">
        <v>859</v>
      </c>
      <c r="C123" s="9">
        <v>0</v>
      </c>
      <c r="E123" s="9">
        <v>0</v>
      </c>
      <c r="G123" s="9">
        <v>0</v>
      </c>
      <c r="I123" s="9">
        <v>11095890340</v>
      </c>
      <c r="K123" s="9">
        <v>0</v>
      </c>
      <c r="M123" s="9">
        <v>11095890340</v>
      </c>
    </row>
    <row r="124" spans="1:13" ht="21.75" customHeight="1" x14ac:dyDescent="0.2">
      <c r="A124" s="8" t="s">
        <v>860</v>
      </c>
      <c r="C124" s="9">
        <v>0</v>
      </c>
      <c r="E124" s="9">
        <v>0</v>
      </c>
      <c r="G124" s="9">
        <v>0</v>
      </c>
      <c r="I124" s="9">
        <v>24931506845</v>
      </c>
      <c r="K124" s="9">
        <v>0</v>
      </c>
      <c r="M124" s="9">
        <v>24931506845</v>
      </c>
    </row>
    <row r="125" spans="1:13" ht="21.75" customHeight="1" x14ac:dyDescent="0.2">
      <c r="A125" s="8" t="s">
        <v>861</v>
      </c>
      <c r="C125" s="9">
        <v>0</v>
      </c>
      <c r="E125" s="9">
        <v>0</v>
      </c>
      <c r="G125" s="9">
        <v>0</v>
      </c>
      <c r="I125" s="9">
        <v>24931506845</v>
      </c>
      <c r="K125" s="9">
        <v>0</v>
      </c>
      <c r="M125" s="9">
        <v>24931506845</v>
      </c>
    </row>
    <row r="126" spans="1:13" ht="21.75" customHeight="1" x14ac:dyDescent="0.2">
      <c r="A126" s="8" t="s">
        <v>862</v>
      </c>
      <c r="C126" s="9">
        <v>0</v>
      </c>
      <c r="E126" s="9">
        <v>0</v>
      </c>
      <c r="G126" s="9">
        <v>0</v>
      </c>
      <c r="I126" s="9">
        <v>109885076673</v>
      </c>
      <c r="K126" s="9">
        <v>0</v>
      </c>
      <c r="M126" s="9">
        <v>109885076673</v>
      </c>
    </row>
    <row r="127" spans="1:13" ht="21.75" customHeight="1" x14ac:dyDescent="0.2">
      <c r="A127" s="8" t="s">
        <v>863</v>
      </c>
      <c r="C127" s="9">
        <v>0</v>
      </c>
      <c r="E127" s="9">
        <v>0</v>
      </c>
      <c r="G127" s="9">
        <v>0</v>
      </c>
      <c r="I127" s="9">
        <v>15663698524</v>
      </c>
      <c r="K127" s="9">
        <v>0</v>
      </c>
      <c r="M127" s="9">
        <v>15663698524</v>
      </c>
    </row>
    <row r="128" spans="1:13" ht="21.75" customHeight="1" x14ac:dyDescent="0.2">
      <c r="A128" s="8" t="s">
        <v>864</v>
      </c>
      <c r="C128" s="9">
        <v>0</v>
      </c>
      <c r="E128" s="9">
        <v>0</v>
      </c>
      <c r="G128" s="9">
        <v>0</v>
      </c>
      <c r="I128" s="9">
        <v>18904109588</v>
      </c>
      <c r="K128" s="9">
        <v>0</v>
      </c>
      <c r="M128" s="9">
        <v>18904109588</v>
      </c>
    </row>
    <row r="129" spans="1:13" ht="21.75" customHeight="1" x14ac:dyDescent="0.2">
      <c r="A129" s="8" t="s">
        <v>396</v>
      </c>
      <c r="C129" s="9">
        <v>11434426229</v>
      </c>
      <c r="E129" s="9">
        <v>1132932</v>
      </c>
      <c r="G129" s="9">
        <v>11433293297</v>
      </c>
      <c r="I129" s="9">
        <v>121647651150</v>
      </c>
      <c r="K129" s="9">
        <v>1404836</v>
      </c>
      <c r="M129" s="9">
        <v>121646246314</v>
      </c>
    </row>
    <row r="130" spans="1:13" ht="21.75" customHeight="1" x14ac:dyDescent="0.2">
      <c r="A130" s="8" t="s">
        <v>865</v>
      </c>
      <c r="C130" s="9">
        <v>0</v>
      </c>
      <c r="E130" s="9">
        <v>0</v>
      </c>
      <c r="G130" s="9">
        <v>0</v>
      </c>
      <c r="I130" s="9">
        <v>11438354109</v>
      </c>
      <c r="K130" s="9">
        <v>0</v>
      </c>
      <c r="M130" s="9">
        <v>11438354109</v>
      </c>
    </row>
    <row r="131" spans="1:13" ht="21.75" customHeight="1" x14ac:dyDescent="0.2">
      <c r="A131" s="8" t="s">
        <v>866</v>
      </c>
      <c r="C131" s="9">
        <v>0</v>
      </c>
      <c r="E131" s="9">
        <v>0</v>
      </c>
      <c r="G131" s="9">
        <v>0</v>
      </c>
      <c r="I131" s="9">
        <v>26186347466</v>
      </c>
      <c r="K131" s="9">
        <v>0</v>
      </c>
      <c r="M131" s="9">
        <v>26186347466</v>
      </c>
    </row>
    <row r="132" spans="1:13" ht="21.75" customHeight="1" x14ac:dyDescent="0.2">
      <c r="A132" s="8" t="s">
        <v>867</v>
      </c>
      <c r="C132" s="9">
        <v>0</v>
      </c>
      <c r="E132" s="9">
        <v>0</v>
      </c>
      <c r="G132" s="9">
        <v>0</v>
      </c>
      <c r="I132" s="9">
        <v>6688355800</v>
      </c>
      <c r="K132" s="9">
        <v>0</v>
      </c>
      <c r="M132" s="9">
        <v>6688355800</v>
      </c>
    </row>
    <row r="133" spans="1:13" ht="21.75" customHeight="1" x14ac:dyDescent="0.2">
      <c r="A133" s="8" t="s">
        <v>868</v>
      </c>
      <c r="C133" s="9">
        <v>0</v>
      </c>
      <c r="E133" s="9">
        <v>0</v>
      </c>
      <c r="G133" s="9">
        <v>0</v>
      </c>
      <c r="I133" s="9">
        <v>10356164375</v>
      </c>
      <c r="K133" s="9">
        <v>0</v>
      </c>
      <c r="M133" s="9">
        <v>10356164375</v>
      </c>
    </row>
    <row r="134" spans="1:13" ht="21.75" customHeight="1" x14ac:dyDescent="0.2">
      <c r="A134" s="8" t="s">
        <v>869</v>
      </c>
      <c r="C134" s="9">
        <v>0</v>
      </c>
      <c r="E134" s="9">
        <v>0</v>
      </c>
      <c r="G134" s="9">
        <v>0</v>
      </c>
      <c r="I134" s="9">
        <v>10984931320</v>
      </c>
      <c r="K134" s="9">
        <v>0</v>
      </c>
      <c r="M134" s="9">
        <v>10984931320</v>
      </c>
    </row>
    <row r="135" spans="1:13" ht="21.75" customHeight="1" x14ac:dyDescent="0.2">
      <c r="A135" s="8" t="s">
        <v>870</v>
      </c>
      <c r="C135" s="9">
        <v>0</v>
      </c>
      <c r="E135" s="9">
        <v>0</v>
      </c>
      <c r="G135" s="9">
        <v>0</v>
      </c>
      <c r="I135" s="9">
        <v>22591780533</v>
      </c>
      <c r="K135" s="9">
        <v>0</v>
      </c>
      <c r="M135" s="9">
        <v>22591780533</v>
      </c>
    </row>
    <row r="136" spans="1:13" ht="21.75" customHeight="1" x14ac:dyDescent="0.2">
      <c r="A136" s="8" t="s">
        <v>871</v>
      </c>
      <c r="C136" s="9">
        <v>0</v>
      </c>
      <c r="E136" s="9">
        <v>0</v>
      </c>
      <c r="G136" s="9">
        <v>0</v>
      </c>
      <c r="I136" s="9">
        <v>118493150672</v>
      </c>
      <c r="K136" s="9">
        <v>0</v>
      </c>
      <c r="M136" s="9">
        <v>118493150672</v>
      </c>
    </row>
    <row r="137" spans="1:13" ht="21.75" customHeight="1" x14ac:dyDescent="0.2">
      <c r="A137" s="8" t="s">
        <v>872</v>
      </c>
      <c r="C137" s="9">
        <v>0</v>
      </c>
      <c r="E137" s="9">
        <v>0</v>
      </c>
      <c r="G137" s="9">
        <v>0</v>
      </c>
      <c r="I137" s="9">
        <v>18684929574</v>
      </c>
      <c r="K137" s="9">
        <v>0</v>
      </c>
      <c r="M137" s="9">
        <v>18684929574</v>
      </c>
    </row>
    <row r="138" spans="1:13" ht="21.75" customHeight="1" x14ac:dyDescent="0.2">
      <c r="A138" s="8" t="s">
        <v>873</v>
      </c>
      <c r="C138" s="9">
        <v>0</v>
      </c>
      <c r="E138" s="9">
        <v>0</v>
      </c>
      <c r="G138" s="9">
        <v>0</v>
      </c>
      <c r="I138" s="9">
        <v>16630135056</v>
      </c>
      <c r="K138" s="9">
        <v>0</v>
      </c>
      <c r="M138" s="9">
        <v>16630135056</v>
      </c>
    </row>
    <row r="139" spans="1:13" ht="21.75" customHeight="1" x14ac:dyDescent="0.2">
      <c r="A139" s="8" t="s">
        <v>874</v>
      </c>
      <c r="C139" s="9">
        <v>0</v>
      </c>
      <c r="E139" s="9">
        <v>0</v>
      </c>
      <c r="G139" s="9">
        <v>0</v>
      </c>
      <c r="I139" s="9">
        <v>27386301315</v>
      </c>
      <c r="K139" s="9">
        <v>0</v>
      </c>
      <c r="M139" s="9">
        <v>27386301315</v>
      </c>
    </row>
    <row r="140" spans="1:13" ht="21.75" customHeight="1" x14ac:dyDescent="0.2">
      <c r="A140" s="8" t="s">
        <v>875</v>
      </c>
      <c r="C140" s="9">
        <v>0</v>
      </c>
      <c r="E140" s="9">
        <v>0</v>
      </c>
      <c r="G140" s="9">
        <v>0</v>
      </c>
      <c r="I140" s="9">
        <v>17712328745</v>
      </c>
      <c r="K140" s="9">
        <v>0</v>
      </c>
      <c r="M140" s="9">
        <v>17712328745</v>
      </c>
    </row>
    <row r="141" spans="1:13" ht="21.75" customHeight="1" x14ac:dyDescent="0.2">
      <c r="A141" s="8" t="s">
        <v>876</v>
      </c>
      <c r="C141" s="9">
        <v>0</v>
      </c>
      <c r="E141" s="9">
        <v>0</v>
      </c>
      <c r="G141" s="9">
        <v>0</v>
      </c>
      <c r="I141" s="9">
        <v>8198629993</v>
      </c>
      <c r="K141" s="9">
        <v>0</v>
      </c>
      <c r="M141" s="9">
        <v>8198629993</v>
      </c>
    </row>
    <row r="142" spans="1:13" ht="21.75" customHeight="1" x14ac:dyDescent="0.2">
      <c r="A142" s="8" t="s">
        <v>877</v>
      </c>
      <c r="C142" s="9">
        <v>0</v>
      </c>
      <c r="E142" s="9">
        <v>0</v>
      </c>
      <c r="G142" s="9">
        <v>0</v>
      </c>
      <c r="I142" s="9">
        <v>4438356160</v>
      </c>
      <c r="K142" s="9">
        <v>0</v>
      </c>
      <c r="M142" s="9">
        <v>4438356160</v>
      </c>
    </row>
    <row r="143" spans="1:13" ht="21.75" customHeight="1" x14ac:dyDescent="0.2">
      <c r="A143" s="8" t="s">
        <v>878</v>
      </c>
      <c r="C143" s="9">
        <v>0</v>
      </c>
      <c r="E143" s="9">
        <v>0</v>
      </c>
      <c r="G143" s="9">
        <v>0</v>
      </c>
      <c r="I143" s="9">
        <v>14663011470</v>
      </c>
      <c r="K143" s="9">
        <v>0</v>
      </c>
      <c r="M143" s="9">
        <v>14663011470</v>
      </c>
    </row>
    <row r="144" spans="1:13" ht="21.75" customHeight="1" x14ac:dyDescent="0.2">
      <c r="A144" s="8" t="s">
        <v>879</v>
      </c>
      <c r="C144" s="9">
        <v>0</v>
      </c>
      <c r="E144" s="9">
        <v>0</v>
      </c>
      <c r="G144" s="9">
        <v>0</v>
      </c>
      <c r="I144" s="9">
        <v>12219177227</v>
      </c>
      <c r="K144" s="9">
        <v>0</v>
      </c>
      <c r="M144" s="9">
        <v>12219177227</v>
      </c>
    </row>
    <row r="145" spans="1:13" ht="21.75" customHeight="1" x14ac:dyDescent="0.2">
      <c r="A145" s="8" t="s">
        <v>880</v>
      </c>
      <c r="C145" s="9">
        <v>0</v>
      </c>
      <c r="E145" s="9">
        <v>0</v>
      </c>
      <c r="G145" s="9">
        <v>0</v>
      </c>
      <c r="I145" s="9">
        <v>26164381356</v>
      </c>
      <c r="K145" s="9">
        <v>0</v>
      </c>
      <c r="M145" s="9">
        <v>26164381356</v>
      </c>
    </row>
    <row r="146" spans="1:13" ht="21.75" customHeight="1" x14ac:dyDescent="0.2">
      <c r="A146" s="8" t="s">
        <v>881</v>
      </c>
      <c r="C146" s="9">
        <v>0</v>
      </c>
      <c r="E146" s="9">
        <v>0</v>
      </c>
      <c r="G146" s="9">
        <v>0</v>
      </c>
      <c r="I146" s="9">
        <v>17753424080</v>
      </c>
      <c r="K146" s="9">
        <v>0</v>
      </c>
      <c r="M146" s="9">
        <v>17753424080</v>
      </c>
    </row>
    <row r="147" spans="1:13" ht="21.75" customHeight="1" x14ac:dyDescent="0.2">
      <c r="A147" s="8" t="s">
        <v>882</v>
      </c>
      <c r="C147" s="9">
        <v>0</v>
      </c>
      <c r="E147" s="9">
        <v>0</v>
      </c>
      <c r="G147" s="9">
        <v>0</v>
      </c>
      <c r="I147" s="9">
        <v>294215981136</v>
      </c>
      <c r="K147" s="9">
        <v>0</v>
      </c>
      <c r="M147" s="9">
        <v>294215981136</v>
      </c>
    </row>
    <row r="148" spans="1:13" ht="21.75" customHeight="1" x14ac:dyDescent="0.2">
      <c r="A148" s="8" t="s">
        <v>883</v>
      </c>
      <c r="C148" s="9">
        <v>0</v>
      </c>
      <c r="E148" s="9">
        <v>0</v>
      </c>
      <c r="G148" s="9">
        <v>0</v>
      </c>
      <c r="I148" s="9">
        <v>53999999977</v>
      </c>
      <c r="K148" s="9">
        <v>0</v>
      </c>
      <c r="M148" s="9">
        <v>53999999977</v>
      </c>
    </row>
    <row r="149" spans="1:13" ht="21.75" customHeight="1" x14ac:dyDescent="0.2">
      <c r="A149" s="8" t="s">
        <v>884</v>
      </c>
      <c r="C149" s="9">
        <v>0</v>
      </c>
      <c r="E149" s="9">
        <v>0</v>
      </c>
      <c r="G149" s="9">
        <v>0</v>
      </c>
      <c r="I149" s="9">
        <v>8936299896</v>
      </c>
      <c r="K149" s="9">
        <v>0</v>
      </c>
      <c r="M149" s="9">
        <v>8936299896</v>
      </c>
    </row>
    <row r="150" spans="1:13" ht="21.75" customHeight="1" x14ac:dyDescent="0.2">
      <c r="A150" s="8" t="s">
        <v>885</v>
      </c>
      <c r="C150" s="9">
        <v>0</v>
      </c>
      <c r="E150" s="9">
        <v>0</v>
      </c>
      <c r="G150" s="9">
        <v>0</v>
      </c>
      <c r="I150" s="9">
        <v>88041095152</v>
      </c>
      <c r="K150" s="9">
        <v>0</v>
      </c>
      <c r="M150" s="9">
        <v>88041095152</v>
      </c>
    </row>
    <row r="151" spans="1:13" ht="21.75" customHeight="1" x14ac:dyDescent="0.2">
      <c r="A151" s="8" t="s">
        <v>886</v>
      </c>
      <c r="C151" s="9">
        <v>0</v>
      </c>
      <c r="E151" s="9">
        <v>0</v>
      </c>
      <c r="G151" s="9">
        <v>0</v>
      </c>
      <c r="I151" s="9">
        <v>10184931187</v>
      </c>
      <c r="K151" s="9">
        <v>0</v>
      </c>
      <c r="M151" s="9">
        <v>10184931187</v>
      </c>
    </row>
    <row r="152" spans="1:13" ht="21.75" customHeight="1" x14ac:dyDescent="0.2">
      <c r="A152" s="8" t="s">
        <v>887</v>
      </c>
      <c r="C152" s="9">
        <v>0</v>
      </c>
      <c r="E152" s="9">
        <v>0</v>
      </c>
      <c r="G152" s="9">
        <v>0</v>
      </c>
      <c r="I152" s="9">
        <v>7734246309</v>
      </c>
      <c r="K152" s="9">
        <v>0</v>
      </c>
      <c r="M152" s="9">
        <v>7734246309</v>
      </c>
    </row>
    <row r="153" spans="1:13" ht="21.75" customHeight="1" x14ac:dyDescent="0.2">
      <c r="A153" s="8" t="s">
        <v>888</v>
      </c>
      <c r="C153" s="9">
        <v>0</v>
      </c>
      <c r="E153" s="9">
        <v>0</v>
      </c>
      <c r="G153" s="9">
        <v>0</v>
      </c>
      <c r="I153" s="9">
        <v>10787670984</v>
      </c>
      <c r="K153" s="9">
        <v>0</v>
      </c>
      <c r="M153" s="9">
        <v>10787670984</v>
      </c>
    </row>
    <row r="154" spans="1:13" ht="21.75" customHeight="1" x14ac:dyDescent="0.2">
      <c r="A154" s="8" t="s">
        <v>889</v>
      </c>
      <c r="C154" s="9">
        <v>0</v>
      </c>
      <c r="E154" s="9">
        <v>0</v>
      </c>
      <c r="G154" s="9">
        <v>0</v>
      </c>
      <c r="I154" s="9">
        <v>10917808142</v>
      </c>
      <c r="K154" s="9">
        <v>0</v>
      </c>
      <c r="M154" s="9">
        <v>10917808142</v>
      </c>
    </row>
    <row r="155" spans="1:13" ht="21.75" customHeight="1" x14ac:dyDescent="0.2">
      <c r="A155" s="8" t="s">
        <v>397</v>
      </c>
      <c r="C155" s="9">
        <v>4345081954</v>
      </c>
      <c r="E155" s="9">
        <v>427070</v>
      </c>
      <c r="G155" s="9">
        <v>4344654884</v>
      </c>
      <c r="I155" s="9">
        <v>41801450547</v>
      </c>
      <c r="K155" s="9">
        <v>637447</v>
      </c>
      <c r="M155" s="9">
        <v>41800813100</v>
      </c>
    </row>
    <row r="156" spans="1:13" ht="21.75" customHeight="1" x14ac:dyDescent="0.2">
      <c r="A156" s="8" t="s">
        <v>890</v>
      </c>
      <c r="C156" s="9">
        <v>0</v>
      </c>
      <c r="E156" s="9">
        <v>0</v>
      </c>
      <c r="G156" s="9">
        <v>0</v>
      </c>
      <c r="I156" s="9">
        <v>3421232799</v>
      </c>
      <c r="K156" s="9">
        <v>0</v>
      </c>
      <c r="M156" s="9">
        <v>3421232799</v>
      </c>
    </row>
    <row r="157" spans="1:13" ht="21.75" customHeight="1" x14ac:dyDescent="0.2">
      <c r="A157" s="8" t="s">
        <v>891</v>
      </c>
      <c r="C157" s="9">
        <v>0</v>
      </c>
      <c r="E157" s="9">
        <v>0</v>
      </c>
      <c r="G157" s="9">
        <v>0</v>
      </c>
      <c r="I157" s="9">
        <v>4623287653</v>
      </c>
      <c r="K157" s="9">
        <v>0</v>
      </c>
      <c r="M157" s="9">
        <v>4623287653</v>
      </c>
    </row>
    <row r="158" spans="1:13" ht="21.75" customHeight="1" x14ac:dyDescent="0.2">
      <c r="A158" s="8" t="s">
        <v>892</v>
      </c>
      <c r="C158" s="9">
        <v>0</v>
      </c>
      <c r="E158" s="9">
        <v>0</v>
      </c>
      <c r="G158" s="9">
        <v>0</v>
      </c>
      <c r="I158" s="9">
        <v>11678081492</v>
      </c>
      <c r="K158" s="9">
        <v>0</v>
      </c>
      <c r="M158" s="9">
        <v>11678081492</v>
      </c>
    </row>
    <row r="159" spans="1:13" ht="21.75" customHeight="1" x14ac:dyDescent="0.2">
      <c r="A159" s="8" t="s">
        <v>893</v>
      </c>
      <c r="C159" s="9">
        <v>0</v>
      </c>
      <c r="E159" s="9">
        <v>0</v>
      </c>
      <c r="G159" s="9">
        <v>0</v>
      </c>
      <c r="I159" s="9">
        <v>7191780622</v>
      </c>
      <c r="K159" s="9">
        <v>0</v>
      </c>
      <c r="M159" s="9">
        <v>7191780622</v>
      </c>
    </row>
    <row r="160" spans="1:13" ht="21.75" customHeight="1" x14ac:dyDescent="0.2">
      <c r="A160" s="8" t="s">
        <v>894</v>
      </c>
      <c r="C160" s="9">
        <v>0</v>
      </c>
      <c r="E160" s="9">
        <v>0</v>
      </c>
      <c r="G160" s="9">
        <v>0</v>
      </c>
      <c r="I160" s="9">
        <v>13619177735</v>
      </c>
      <c r="K160" s="9">
        <v>0</v>
      </c>
      <c r="M160" s="9">
        <v>13619177735</v>
      </c>
    </row>
    <row r="161" spans="1:13" ht="21.75" customHeight="1" x14ac:dyDescent="0.2">
      <c r="A161" s="8" t="s">
        <v>895</v>
      </c>
      <c r="C161" s="9">
        <v>0</v>
      </c>
      <c r="E161" s="9">
        <v>0</v>
      </c>
      <c r="G161" s="9">
        <v>0</v>
      </c>
      <c r="I161" s="9">
        <v>9554794518</v>
      </c>
      <c r="K161" s="9">
        <v>0</v>
      </c>
      <c r="M161" s="9">
        <v>9554794518</v>
      </c>
    </row>
    <row r="162" spans="1:13" ht="21.75" customHeight="1" x14ac:dyDescent="0.2">
      <c r="A162" s="8" t="s">
        <v>896</v>
      </c>
      <c r="C162" s="9">
        <v>0</v>
      </c>
      <c r="E162" s="9">
        <v>0</v>
      </c>
      <c r="G162" s="9">
        <v>0</v>
      </c>
      <c r="I162" s="9">
        <v>18493150356</v>
      </c>
      <c r="K162" s="9">
        <v>0</v>
      </c>
      <c r="M162" s="9">
        <v>18493150356</v>
      </c>
    </row>
    <row r="163" spans="1:13" ht="21.75" customHeight="1" x14ac:dyDescent="0.2">
      <c r="A163" s="8" t="s">
        <v>897</v>
      </c>
      <c r="C163" s="9">
        <v>0</v>
      </c>
      <c r="E163" s="9">
        <v>0</v>
      </c>
      <c r="G163" s="9">
        <v>0</v>
      </c>
      <c r="I163" s="9">
        <v>39575341978</v>
      </c>
      <c r="K163" s="9">
        <v>0</v>
      </c>
      <c r="M163" s="9">
        <v>39575341978</v>
      </c>
    </row>
    <row r="164" spans="1:13" ht="21.75" customHeight="1" x14ac:dyDescent="0.2">
      <c r="A164" s="8" t="s">
        <v>898</v>
      </c>
      <c r="C164" s="9">
        <v>0</v>
      </c>
      <c r="E164" s="9">
        <v>0</v>
      </c>
      <c r="G164" s="9">
        <v>0</v>
      </c>
      <c r="I164" s="9">
        <v>79890410916</v>
      </c>
      <c r="K164" s="9">
        <v>0</v>
      </c>
      <c r="M164" s="9">
        <v>79890410916</v>
      </c>
    </row>
    <row r="165" spans="1:13" ht="21.75" customHeight="1" x14ac:dyDescent="0.2">
      <c r="A165" s="8" t="s">
        <v>899</v>
      </c>
      <c r="C165" s="9">
        <v>0</v>
      </c>
      <c r="E165" s="9">
        <v>0</v>
      </c>
      <c r="G165" s="9">
        <v>0</v>
      </c>
      <c r="I165" s="9">
        <v>20657534243</v>
      </c>
      <c r="K165" s="9">
        <v>0</v>
      </c>
      <c r="M165" s="9">
        <v>20657534243</v>
      </c>
    </row>
    <row r="166" spans="1:13" ht="21.75" customHeight="1" x14ac:dyDescent="0.2">
      <c r="A166" s="8" t="s">
        <v>900</v>
      </c>
      <c r="C166" s="9">
        <v>0</v>
      </c>
      <c r="E166" s="9">
        <v>0</v>
      </c>
      <c r="G166" s="9">
        <v>0</v>
      </c>
      <c r="I166" s="9">
        <v>11472602286</v>
      </c>
      <c r="K166" s="9">
        <v>0</v>
      </c>
      <c r="M166" s="9">
        <v>11472602286</v>
      </c>
    </row>
    <row r="167" spans="1:13" ht="21.75" customHeight="1" x14ac:dyDescent="0.2">
      <c r="A167" s="8" t="s">
        <v>901</v>
      </c>
      <c r="C167" s="9">
        <v>0</v>
      </c>
      <c r="E167" s="9">
        <v>0</v>
      </c>
      <c r="G167" s="9">
        <v>0</v>
      </c>
      <c r="I167" s="9">
        <v>22328766218</v>
      </c>
      <c r="K167" s="9">
        <v>0</v>
      </c>
      <c r="M167" s="9">
        <v>22328766218</v>
      </c>
    </row>
    <row r="168" spans="1:13" ht="21.75" customHeight="1" x14ac:dyDescent="0.2">
      <c r="A168" s="8" t="s">
        <v>398</v>
      </c>
      <c r="C168" s="9">
        <v>9959016393</v>
      </c>
      <c r="E168" s="9">
        <v>-301950</v>
      </c>
      <c r="G168" s="9">
        <v>9959318343</v>
      </c>
      <c r="I168" s="9">
        <v>105137996365</v>
      </c>
      <c r="K168" s="9">
        <v>1375534</v>
      </c>
      <c r="M168" s="9">
        <v>105136620831</v>
      </c>
    </row>
    <row r="169" spans="1:13" ht="21.75" customHeight="1" x14ac:dyDescent="0.2">
      <c r="A169" s="8" t="s">
        <v>902</v>
      </c>
      <c r="C169" s="9">
        <v>0</v>
      </c>
      <c r="E169" s="9">
        <v>0</v>
      </c>
      <c r="G169" s="9">
        <v>0</v>
      </c>
      <c r="I169" s="9">
        <v>21513697722</v>
      </c>
      <c r="K169" s="9">
        <v>0</v>
      </c>
      <c r="M169" s="9">
        <v>21513697722</v>
      </c>
    </row>
    <row r="170" spans="1:13" ht="21.75" customHeight="1" x14ac:dyDescent="0.2">
      <c r="A170" s="8" t="s">
        <v>903</v>
      </c>
      <c r="C170" s="9">
        <v>0</v>
      </c>
      <c r="E170" s="9">
        <v>0</v>
      </c>
      <c r="G170" s="9">
        <v>0</v>
      </c>
      <c r="I170" s="9">
        <v>9246574424</v>
      </c>
      <c r="K170" s="9">
        <v>0</v>
      </c>
      <c r="M170" s="9">
        <v>9246574424</v>
      </c>
    </row>
    <row r="171" spans="1:13" ht="21.75" customHeight="1" x14ac:dyDescent="0.2">
      <c r="A171" s="8" t="s">
        <v>904</v>
      </c>
      <c r="C171" s="9">
        <v>0</v>
      </c>
      <c r="E171" s="9">
        <v>0</v>
      </c>
      <c r="G171" s="9">
        <v>0</v>
      </c>
      <c r="I171" s="9">
        <v>25188356077</v>
      </c>
      <c r="K171" s="9">
        <v>0</v>
      </c>
      <c r="M171" s="9">
        <v>25188356077</v>
      </c>
    </row>
    <row r="172" spans="1:13" ht="21.75" customHeight="1" x14ac:dyDescent="0.2">
      <c r="A172" s="8" t="s">
        <v>399</v>
      </c>
      <c r="C172" s="9">
        <v>20963114748</v>
      </c>
      <c r="E172" s="9">
        <v>-455356</v>
      </c>
      <c r="G172" s="9">
        <v>20963570104</v>
      </c>
      <c r="I172" s="9">
        <v>232792387054</v>
      </c>
      <c r="K172" s="9">
        <v>93988237</v>
      </c>
      <c r="M172" s="9">
        <v>232698398817</v>
      </c>
    </row>
    <row r="173" spans="1:13" ht="21.75" customHeight="1" x14ac:dyDescent="0.2">
      <c r="A173" s="8" t="s">
        <v>905</v>
      </c>
      <c r="C173" s="9">
        <v>0</v>
      </c>
      <c r="E173" s="9">
        <v>0</v>
      </c>
      <c r="G173" s="9">
        <v>0</v>
      </c>
      <c r="I173" s="9">
        <v>116527397254</v>
      </c>
      <c r="K173" s="9">
        <v>0</v>
      </c>
      <c r="M173" s="9">
        <v>116527397254</v>
      </c>
    </row>
    <row r="174" spans="1:13" ht="21.75" customHeight="1" x14ac:dyDescent="0.2">
      <c r="A174" s="8" t="s">
        <v>906</v>
      </c>
      <c r="C174" s="9">
        <v>0</v>
      </c>
      <c r="E174" s="9">
        <v>0</v>
      </c>
      <c r="G174" s="9">
        <v>0</v>
      </c>
      <c r="I174" s="9">
        <v>76575342431</v>
      </c>
      <c r="K174" s="9">
        <v>0</v>
      </c>
      <c r="M174" s="9">
        <v>76575342431</v>
      </c>
    </row>
    <row r="175" spans="1:13" ht="21.75" customHeight="1" x14ac:dyDescent="0.2">
      <c r="A175" s="8" t="s">
        <v>907</v>
      </c>
      <c r="C175" s="9">
        <v>0</v>
      </c>
      <c r="E175" s="9">
        <v>0</v>
      </c>
      <c r="G175" s="9">
        <v>0</v>
      </c>
      <c r="I175" s="9">
        <v>10787671027</v>
      </c>
      <c r="K175" s="9">
        <v>0</v>
      </c>
      <c r="M175" s="9">
        <v>10787671027</v>
      </c>
    </row>
    <row r="176" spans="1:13" ht="21.75" customHeight="1" x14ac:dyDescent="0.2">
      <c r="A176" s="8" t="s">
        <v>908</v>
      </c>
      <c r="C176" s="9">
        <v>0</v>
      </c>
      <c r="E176" s="9">
        <v>0</v>
      </c>
      <c r="G176" s="9">
        <v>0</v>
      </c>
      <c r="I176" s="9">
        <v>26260273558</v>
      </c>
      <c r="K176" s="9">
        <v>0</v>
      </c>
      <c r="M176" s="9">
        <v>26260273558</v>
      </c>
    </row>
    <row r="177" spans="1:13" ht="21.75" customHeight="1" x14ac:dyDescent="0.2">
      <c r="A177" s="8" t="s">
        <v>909</v>
      </c>
      <c r="C177" s="9">
        <v>0</v>
      </c>
      <c r="E177" s="9">
        <v>0</v>
      </c>
      <c r="G177" s="9">
        <v>0</v>
      </c>
      <c r="I177" s="9">
        <v>5370834620</v>
      </c>
      <c r="K177" s="9">
        <v>0</v>
      </c>
      <c r="M177" s="9">
        <v>5370834620</v>
      </c>
    </row>
    <row r="178" spans="1:13" ht="21.75" customHeight="1" x14ac:dyDescent="0.2">
      <c r="A178" s="8" t="s">
        <v>910</v>
      </c>
      <c r="C178" s="9">
        <v>0</v>
      </c>
      <c r="E178" s="9">
        <v>0</v>
      </c>
      <c r="G178" s="9">
        <v>0</v>
      </c>
      <c r="I178" s="9">
        <v>7445890381</v>
      </c>
      <c r="K178" s="9">
        <v>0</v>
      </c>
      <c r="M178" s="9">
        <v>7445890381</v>
      </c>
    </row>
    <row r="179" spans="1:13" ht="21.75" customHeight="1" x14ac:dyDescent="0.2">
      <c r="A179" s="8" t="s">
        <v>911</v>
      </c>
      <c r="C179" s="9">
        <v>0</v>
      </c>
      <c r="E179" s="9">
        <v>0</v>
      </c>
      <c r="G179" s="9">
        <v>0</v>
      </c>
      <c r="I179" s="9">
        <v>9357534074</v>
      </c>
      <c r="K179" s="9">
        <v>0</v>
      </c>
      <c r="M179" s="9">
        <v>9357534074</v>
      </c>
    </row>
    <row r="180" spans="1:13" ht="21.75" customHeight="1" x14ac:dyDescent="0.2">
      <c r="A180" s="8" t="s">
        <v>912</v>
      </c>
      <c r="C180" s="9">
        <v>0</v>
      </c>
      <c r="E180" s="9">
        <v>0</v>
      </c>
      <c r="G180" s="9">
        <v>0</v>
      </c>
      <c r="I180" s="9">
        <v>9826027227</v>
      </c>
      <c r="K180" s="9">
        <v>0</v>
      </c>
      <c r="M180" s="9">
        <v>9826027227</v>
      </c>
    </row>
    <row r="181" spans="1:13" ht="21.75" customHeight="1" x14ac:dyDescent="0.2">
      <c r="A181" s="8" t="s">
        <v>913</v>
      </c>
      <c r="C181" s="9">
        <v>0</v>
      </c>
      <c r="E181" s="9">
        <v>0</v>
      </c>
      <c r="G181" s="9">
        <v>0</v>
      </c>
      <c r="I181" s="9">
        <v>12821915396</v>
      </c>
      <c r="K181" s="9">
        <v>0</v>
      </c>
      <c r="M181" s="9">
        <v>12821915396</v>
      </c>
    </row>
    <row r="182" spans="1:13" ht="21.75" customHeight="1" x14ac:dyDescent="0.2">
      <c r="A182" s="8" t="s">
        <v>914</v>
      </c>
      <c r="C182" s="9">
        <v>0</v>
      </c>
      <c r="E182" s="9">
        <v>0</v>
      </c>
      <c r="G182" s="9">
        <v>0</v>
      </c>
      <c r="I182" s="9">
        <v>22071232846</v>
      </c>
      <c r="K182" s="9">
        <v>0</v>
      </c>
      <c r="M182" s="9">
        <v>22071232846</v>
      </c>
    </row>
    <row r="183" spans="1:13" ht="21.75" customHeight="1" x14ac:dyDescent="0.2">
      <c r="A183" s="8" t="s">
        <v>915</v>
      </c>
      <c r="C183" s="9">
        <v>0</v>
      </c>
      <c r="E183" s="9">
        <v>0</v>
      </c>
      <c r="G183" s="9">
        <v>0</v>
      </c>
      <c r="I183" s="9">
        <v>5335890333</v>
      </c>
      <c r="K183" s="9">
        <v>0</v>
      </c>
      <c r="M183" s="9">
        <v>5335890333</v>
      </c>
    </row>
    <row r="184" spans="1:13" ht="21.75" customHeight="1" x14ac:dyDescent="0.2">
      <c r="A184" s="8" t="s">
        <v>916</v>
      </c>
      <c r="C184" s="9">
        <v>0</v>
      </c>
      <c r="E184" s="9">
        <v>0</v>
      </c>
      <c r="G184" s="9">
        <v>0</v>
      </c>
      <c r="I184" s="9">
        <v>44379680948</v>
      </c>
      <c r="K184" s="9">
        <v>0</v>
      </c>
      <c r="M184" s="9">
        <v>44379680948</v>
      </c>
    </row>
    <row r="185" spans="1:13" ht="21.75" customHeight="1" x14ac:dyDescent="0.2">
      <c r="A185" s="8" t="s">
        <v>917</v>
      </c>
      <c r="C185" s="9">
        <v>0</v>
      </c>
      <c r="E185" s="9">
        <v>0</v>
      </c>
      <c r="G185" s="9">
        <v>0</v>
      </c>
      <c r="I185" s="9">
        <v>5664383436</v>
      </c>
      <c r="K185" s="9">
        <v>0</v>
      </c>
      <c r="M185" s="9">
        <v>5664383436</v>
      </c>
    </row>
    <row r="186" spans="1:13" ht="21.75" customHeight="1" x14ac:dyDescent="0.2">
      <c r="A186" s="8" t="s">
        <v>918</v>
      </c>
      <c r="C186" s="9">
        <v>0</v>
      </c>
      <c r="E186" s="9">
        <v>0</v>
      </c>
      <c r="G186" s="9">
        <v>0</v>
      </c>
      <c r="I186" s="9">
        <v>64652054794</v>
      </c>
      <c r="K186" s="9">
        <v>0</v>
      </c>
      <c r="M186" s="9">
        <v>64652054794</v>
      </c>
    </row>
    <row r="187" spans="1:13" ht="21.75" customHeight="1" x14ac:dyDescent="0.2">
      <c r="A187" s="8" t="s">
        <v>919</v>
      </c>
      <c r="C187" s="9">
        <v>0</v>
      </c>
      <c r="E187" s="9">
        <v>0</v>
      </c>
      <c r="G187" s="9">
        <v>0</v>
      </c>
      <c r="I187" s="9">
        <v>15863010674</v>
      </c>
      <c r="K187" s="9">
        <v>0</v>
      </c>
      <c r="M187" s="9">
        <v>15863010674</v>
      </c>
    </row>
    <row r="188" spans="1:13" ht="21.75" customHeight="1" x14ac:dyDescent="0.2">
      <c r="A188" s="8" t="s">
        <v>401</v>
      </c>
      <c r="C188" s="9">
        <v>2286885221</v>
      </c>
      <c r="E188" s="9">
        <v>224774</v>
      </c>
      <c r="G188" s="9">
        <v>2286660447</v>
      </c>
      <c r="I188" s="9">
        <v>20089804413</v>
      </c>
      <c r="K188" s="9">
        <v>330059</v>
      </c>
      <c r="M188" s="9">
        <v>20089474354</v>
      </c>
    </row>
    <row r="189" spans="1:13" ht="21.75" customHeight="1" x14ac:dyDescent="0.2">
      <c r="A189" s="8" t="s">
        <v>920</v>
      </c>
      <c r="C189" s="9">
        <v>0</v>
      </c>
      <c r="E189" s="9">
        <v>0</v>
      </c>
      <c r="G189" s="9">
        <v>0</v>
      </c>
      <c r="I189" s="9">
        <v>17815068356</v>
      </c>
      <c r="K189" s="9">
        <v>0</v>
      </c>
      <c r="M189" s="9">
        <v>17815068356</v>
      </c>
    </row>
    <row r="190" spans="1:13" ht="21.75" customHeight="1" x14ac:dyDescent="0.2">
      <c r="A190" s="8" t="s">
        <v>921</v>
      </c>
      <c r="C190" s="9">
        <v>0</v>
      </c>
      <c r="E190" s="9">
        <v>0</v>
      </c>
      <c r="G190" s="9">
        <v>0</v>
      </c>
      <c r="I190" s="9">
        <v>14883558189</v>
      </c>
      <c r="K190" s="9">
        <v>0</v>
      </c>
      <c r="M190" s="9">
        <v>14883558189</v>
      </c>
    </row>
    <row r="191" spans="1:13" ht="21.75" customHeight="1" x14ac:dyDescent="0.2">
      <c r="A191" s="8" t="s">
        <v>403</v>
      </c>
      <c r="C191" s="9">
        <v>9147540977</v>
      </c>
      <c r="E191" s="9">
        <v>899095</v>
      </c>
      <c r="G191" s="9">
        <v>9146641882</v>
      </c>
      <c r="I191" s="9">
        <v>79866067688</v>
      </c>
      <c r="K191" s="9">
        <v>1566761</v>
      </c>
      <c r="M191" s="9">
        <v>79864500927</v>
      </c>
    </row>
    <row r="192" spans="1:13" ht="21.75" customHeight="1" x14ac:dyDescent="0.2">
      <c r="A192" s="8" t="s">
        <v>922</v>
      </c>
      <c r="C192" s="9">
        <v>0</v>
      </c>
      <c r="E192" s="9">
        <v>0</v>
      </c>
      <c r="G192" s="9">
        <v>0</v>
      </c>
      <c r="I192" s="9">
        <v>10684931490</v>
      </c>
      <c r="K192" s="9">
        <v>0</v>
      </c>
      <c r="M192" s="9">
        <v>10684931490</v>
      </c>
    </row>
    <row r="193" spans="1:13" ht="21.75" customHeight="1" x14ac:dyDescent="0.2">
      <c r="A193" s="8" t="s">
        <v>923</v>
      </c>
      <c r="C193" s="9">
        <v>0</v>
      </c>
      <c r="E193" s="9">
        <v>0</v>
      </c>
      <c r="G193" s="9">
        <v>0</v>
      </c>
      <c r="I193" s="9">
        <v>207123287600</v>
      </c>
      <c r="K193" s="9">
        <v>0</v>
      </c>
      <c r="M193" s="9">
        <v>207123287600</v>
      </c>
    </row>
    <row r="194" spans="1:13" ht="21.75" customHeight="1" x14ac:dyDescent="0.2">
      <c r="A194" s="8" t="s">
        <v>924</v>
      </c>
      <c r="C194" s="9">
        <v>0</v>
      </c>
      <c r="E194" s="9">
        <v>0</v>
      </c>
      <c r="G194" s="9">
        <v>0</v>
      </c>
      <c r="I194" s="9">
        <v>17682634557</v>
      </c>
      <c r="K194" s="9">
        <v>0</v>
      </c>
      <c r="M194" s="9">
        <v>17682634557</v>
      </c>
    </row>
    <row r="195" spans="1:13" ht="21.75" customHeight="1" x14ac:dyDescent="0.2">
      <c r="A195" s="8" t="s">
        <v>925</v>
      </c>
      <c r="C195" s="9">
        <v>0</v>
      </c>
      <c r="E195" s="9">
        <v>0</v>
      </c>
      <c r="G195" s="9">
        <v>0</v>
      </c>
      <c r="I195" s="9">
        <v>11794518558</v>
      </c>
      <c r="K195" s="9">
        <v>0</v>
      </c>
      <c r="M195" s="9">
        <v>11794518558</v>
      </c>
    </row>
    <row r="196" spans="1:13" ht="21.75" customHeight="1" x14ac:dyDescent="0.2">
      <c r="A196" s="8" t="s">
        <v>926</v>
      </c>
      <c r="C196" s="9">
        <v>0</v>
      </c>
      <c r="E196" s="9">
        <v>0</v>
      </c>
      <c r="G196" s="9">
        <v>0</v>
      </c>
      <c r="I196" s="9">
        <v>56410957906</v>
      </c>
      <c r="K196" s="9">
        <v>0</v>
      </c>
      <c r="M196" s="9">
        <v>56410957906</v>
      </c>
    </row>
    <row r="197" spans="1:13" ht="21.75" customHeight="1" x14ac:dyDescent="0.2">
      <c r="A197" s="8" t="s">
        <v>927</v>
      </c>
      <c r="C197" s="9">
        <v>0</v>
      </c>
      <c r="E197" s="9">
        <v>0</v>
      </c>
      <c r="G197" s="9">
        <v>0</v>
      </c>
      <c r="I197" s="9">
        <v>40494394721</v>
      </c>
      <c r="K197" s="9">
        <v>0</v>
      </c>
      <c r="M197" s="9">
        <v>40494394721</v>
      </c>
    </row>
    <row r="198" spans="1:13" ht="21.75" customHeight="1" x14ac:dyDescent="0.2">
      <c r="A198" s="8" t="s">
        <v>928</v>
      </c>
      <c r="C198" s="9">
        <v>0</v>
      </c>
      <c r="E198" s="9">
        <v>0</v>
      </c>
      <c r="G198" s="9">
        <v>0</v>
      </c>
      <c r="I198" s="9">
        <v>22010958744</v>
      </c>
      <c r="K198" s="9">
        <v>0</v>
      </c>
      <c r="M198" s="9">
        <v>22010958744</v>
      </c>
    </row>
    <row r="199" spans="1:13" ht="21.75" customHeight="1" x14ac:dyDescent="0.2">
      <c r="A199" s="8" t="s">
        <v>929</v>
      </c>
      <c r="C199" s="9">
        <v>0</v>
      </c>
      <c r="E199" s="9">
        <v>0</v>
      </c>
      <c r="G199" s="9">
        <v>0</v>
      </c>
      <c r="I199" s="9">
        <v>15867800155</v>
      </c>
      <c r="K199" s="9">
        <v>0</v>
      </c>
      <c r="M199" s="9">
        <v>15867800155</v>
      </c>
    </row>
    <row r="200" spans="1:13" ht="21.75" customHeight="1" x14ac:dyDescent="0.2">
      <c r="A200" s="8" t="s">
        <v>930</v>
      </c>
      <c r="C200" s="9">
        <v>0</v>
      </c>
      <c r="E200" s="9">
        <v>0</v>
      </c>
      <c r="G200" s="9">
        <v>0</v>
      </c>
      <c r="I200" s="9">
        <v>47726027111</v>
      </c>
      <c r="K200" s="9">
        <v>0</v>
      </c>
      <c r="M200" s="9">
        <v>47726027111</v>
      </c>
    </row>
    <row r="201" spans="1:13" ht="21.75" customHeight="1" x14ac:dyDescent="0.2">
      <c r="A201" s="8" t="s">
        <v>931</v>
      </c>
      <c r="C201" s="9">
        <v>0</v>
      </c>
      <c r="E201" s="9">
        <v>0</v>
      </c>
      <c r="G201" s="9">
        <v>0</v>
      </c>
      <c r="I201" s="9">
        <v>38244374454</v>
      </c>
      <c r="K201" s="9">
        <v>0</v>
      </c>
      <c r="M201" s="9">
        <v>38244374454</v>
      </c>
    </row>
    <row r="202" spans="1:13" ht="21.75" customHeight="1" x14ac:dyDescent="0.2">
      <c r="A202" s="8" t="s">
        <v>932</v>
      </c>
      <c r="C202" s="9">
        <v>0</v>
      </c>
      <c r="E202" s="9">
        <v>0</v>
      </c>
      <c r="G202" s="9">
        <v>0</v>
      </c>
      <c r="I202" s="9">
        <v>20821917542</v>
      </c>
      <c r="K202" s="9">
        <v>0</v>
      </c>
      <c r="M202" s="9">
        <v>20821917542</v>
      </c>
    </row>
    <row r="203" spans="1:13" ht="21.75" customHeight="1" x14ac:dyDescent="0.2">
      <c r="A203" s="8" t="s">
        <v>933</v>
      </c>
      <c r="C203" s="9">
        <v>0</v>
      </c>
      <c r="E203" s="9">
        <v>0</v>
      </c>
      <c r="G203" s="9">
        <v>0</v>
      </c>
      <c r="I203" s="9">
        <v>58253267229</v>
      </c>
      <c r="K203" s="9">
        <v>0</v>
      </c>
      <c r="M203" s="9">
        <v>58253267229</v>
      </c>
    </row>
    <row r="204" spans="1:13" ht="21.75" customHeight="1" x14ac:dyDescent="0.2">
      <c r="A204" s="8" t="s">
        <v>934</v>
      </c>
      <c r="C204" s="9">
        <v>0</v>
      </c>
      <c r="E204" s="9">
        <v>0</v>
      </c>
      <c r="G204" s="9">
        <v>0</v>
      </c>
      <c r="I204" s="9">
        <v>78362325978</v>
      </c>
      <c r="K204" s="9">
        <v>0</v>
      </c>
      <c r="M204" s="9">
        <v>78362325978</v>
      </c>
    </row>
    <row r="205" spans="1:13" ht="21.75" customHeight="1" x14ac:dyDescent="0.2">
      <c r="A205" s="8" t="s">
        <v>935</v>
      </c>
      <c r="C205" s="9">
        <v>0</v>
      </c>
      <c r="E205" s="9">
        <v>0</v>
      </c>
      <c r="G205" s="9">
        <v>0</v>
      </c>
      <c r="I205" s="9">
        <v>12506849035</v>
      </c>
      <c r="K205" s="9">
        <v>0</v>
      </c>
      <c r="M205" s="9">
        <v>12506849035</v>
      </c>
    </row>
    <row r="206" spans="1:13" ht="21.75" customHeight="1" x14ac:dyDescent="0.2">
      <c r="A206" s="8" t="s">
        <v>936</v>
      </c>
      <c r="C206" s="9">
        <v>0</v>
      </c>
      <c r="E206" s="9">
        <v>0</v>
      </c>
      <c r="G206" s="9">
        <v>0</v>
      </c>
      <c r="I206" s="9">
        <v>8267944990</v>
      </c>
      <c r="K206" s="9">
        <v>0</v>
      </c>
      <c r="M206" s="9">
        <v>8267944990</v>
      </c>
    </row>
    <row r="207" spans="1:13" ht="21.75" customHeight="1" x14ac:dyDescent="0.2">
      <c r="A207" s="8" t="s">
        <v>937</v>
      </c>
      <c r="C207" s="9">
        <v>0</v>
      </c>
      <c r="E207" s="9">
        <v>0</v>
      </c>
      <c r="G207" s="9">
        <v>0</v>
      </c>
      <c r="I207" s="9">
        <v>15787670619</v>
      </c>
      <c r="K207" s="9">
        <v>0</v>
      </c>
      <c r="M207" s="9">
        <v>15787670619</v>
      </c>
    </row>
    <row r="208" spans="1:13" ht="21.75" customHeight="1" x14ac:dyDescent="0.2">
      <c r="A208" s="8" t="s">
        <v>938</v>
      </c>
      <c r="C208" s="9">
        <v>0</v>
      </c>
      <c r="E208" s="9">
        <v>0</v>
      </c>
      <c r="G208" s="9">
        <v>0</v>
      </c>
      <c r="I208" s="9">
        <v>17020547933</v>
      </c>
      <c r="K208" s="9">
        <v>0</v>
      </c>
      <c r="M208" s="9">
        <v>17020547933</v>
      </c>
    </row>
    <row r="209" spans="1:13" ht="21.75" customHeight="1" x14ac:dyDescent="0.2">
      <c r="A209" s="8" t="s">
        <v>939</v>
      </c>
      <c r="C209" s="9">
        <v>0</v>
      </c>
      <c r="E209" s="9">
        <v>0</v>
      </c>
      <c r="G209" s="9">
        <v>0</v>
      </c>
      <c r="I209" s="9">
        <v>5462327388</v>
      </c>
      <c r="K209" s="9">
        <v>0</v>
      </c>
      <c r="M209" s="9">
        <v>5462327388</v>
      </c>
    </row>
    <row r="210" spans="1:13" ht="21.75" customHeight="1" x14ac:dyDescent="0.2">
      <c r="A210" s="8" t="s">
        <v>940</v>
      </c>
      <c r="C210" s="9">
        <v>0</v>
      </c>
      <c r="E210" s="9">
        <v>0</v>
      </c>
      <c r="G210" s="9">
        <v>0</v>
      </c>
      <c r="I210" s="9">
        <v>4465752994</v>
      </c>
      <c r="K210" s="9">
        <v>0</v>
      </c>
      <c r="M210" s="9">
        <v>4465752994</v>
      </c>
    </row>
    <row r="211" spans="1:13" ht="21.75" customHeight="1" x14ac:dyDescent="0.2">
      <c r="A211" s="8" t="s">
        <v>941</v>
      </c>
      <c r="C211" s="9">
        <v>0</v>
      </c>
      <c r="E211" s="9">
        <v>0</v>
      </c>
      <c r="G211" s="9">
        <v>0</v>
      </c>
      <c r="I211" s="9">
        <v>9217807702</v>
      </c>
      <c r="K211" s="9">
        <v>0</v>
      </c>
      <c r="M211" s="9">
        <v>9217807702</v>
      </c>
    </row>
    <row r="212" spans="1:13" ht="21.75" customHeight="1" x14ac:dyDescent="0.2">
      <c r="A212" s="8" t="s">
        <v>942</v>
      </c>
      <c r="C212" s="9">
        <v>0</v>
      </c>
      <c r="E212" s="9">
        <v>0</v>
      </c>
      <c r="G212" s="9">
        <v>0</v>
      </c>
      <c r="I212" s="9">
        <v>5999999999</v>
      </c>
      <c r="K212" s="9">
        <v>0</v>
      </c>
      <c r="M212" s="9">
        <v>5999999999</v>
      </c>
    </row>
    <row r="213" spans="1:13" ht="21.75" customHeight="1" x14ac:dyDescent="0.2">
      <c r="A213" s="8" t="s">
        <v>943</v>
      </c>
      <c r="C213" s="9">
        <v>0</v>
      </c>
      <c r="E213" s="9">
        <v>0</v>
      </c>
      <c r="G213" s="9">
        <v>0</v>
      </c>
      <c r="I213" s="9">
        <v>21999999981</v>
      </c>
      <c r="K213" s="9">
        <v>0</v>
      </c>
      <c r="M213" s="9">
        <v>21999999981</v>
      </c>
    </row>
    <row r="214" spans="1:13" ht="21.75" customHeight="1" x14ac:dyDescent="0.2">
      <c r="A214" s="8" t="s">
        <v>944</v>
      </c>
      <c r="C214" s="9">
        <v>0</v>
      </c>
      <c r="E214" s="9">
        <v>0</v>
      </c>
      <c r="G214" s="9">
        <v>0</v>
      </c>
      <c r="I214" s="9">
        <v>15831164332</v>
      </c>
      <c r="K214" s="9">
        <v>0</v>
      </c>
      <c r="M214" s="9">
        <v>15831164332</v>
      </c>
    </row>
    <row r="215" spans="1:13" ht="21.75" customHeight="1" x14ac:dyDescent="0.2">
      <c r="A215" s="8" t="s">
        <v>945</v>
      </c>
      <c r="C215" s="9">
        <v>0</v>
      </c>
      <c r="E215" s="9">
        <v>0</v>
      </c>
      <c r="G215" s="9">
        <v>0</v>
      </c>
      <c r="I215" s="9">
        <v>48397259906</v>
      </c>
      <c r="K215" s="9">
        <v>0</v>
      </c>
      <c r="M215" s="9">
        <v>48397259906</v>
      </c>
    </row>
    <row r="216" spans="1:13" ht="21.75" customHeight="1" x14ac:dyDescent="0.2">
      <c r="A216" s="8" t="s">
        <v>946</v>
      </c>
      <c r="C216" s="9">
        <v>0</v>
      </c>
      <c r="E216" s="9">
        <v>0</v>
      </c>
      <c r="G216" s="9">
        <v>0</v>
      </c>
      <c r="I216" s="9">
        <v>18823283910</v>
      </c>
      <c r="K216" s="9">
        <v>0</v>
      </c>
      <c r="M216" s="9">
        <v>18823283910</v>
      </c>
    </row>
    <row r="217" spans="1:13" ht="21.75" customHeight="1" x14ac:dyDescent="0.2">
      <c r="A217" s="8" t="s">
        <v>404</v>
      </c>
      <c r="C217" s="9">
        <v>4979508183</v>
      </c>
      <c r="E217" s="9">
        <v>-140484</v>
      </c>
      <c r="G217" s="9">
        <v>4979648667</v>
      </c>
      <c r="I217" s="9">
        <v>46096393392</v>
      </c>
      <c r="K217" s="9">
        <v>136328</v>
      </c>
      <c r="M217" s="9">
        <v>46096257064</v>
      </c>
    </row>
    <row r="218" spans="1:13" ht="21.75" customHeight="1" x14ac:dyDescent="0.2">
      <c r="A218" s="8" t="s">
        <v>947</v>
      </c>
      <c r="C218" s="9">
        <v>0</v>
      </c>
      <c r="E218" s="9">
        <v>0</v>
      </c>
      <c r="G218" s="9">
        <v>0</v>
      </c>
      <c r="I218" s="9">
        <v>5975477997</v>
      </c>
      <c r="K218" s="9">
        <v>0</v>
      </c>
      <c r="M218" s="9">
        <v>5975477997</v>
      </c>
    </row>
    <row r="219" spans="1:13" ht="21.75" customHeight="1" x14ac:dyDescent="0.2">
      <c r="A219" s="8" t="s">
        <v>948</v>
      </c>
      <c r="C219" s="9">
        <v>0</v>
      </c>
      <c r="E219" s="9">
        <v>0</v>
      </c>
      <c r="G219" s="9">
        <v>0</v>
      </c>
      <c r="I219" s="9">
        <v>6452602660</v>
      </c>
      <c r="K219" s="9">
        <v>0</v>
      </c>
      <c r="M219" s="9">
        <v>6452602660</v>
      </c>
    </row>
    <row r="220" spans="1:13" ht="21.75" customHeight="1" x14ac:dyDescent="0.2">
      <c r="A220" s="8" t="s">
        <v>949</v>
      </c>
      <c r="C220" s="9">
        <v>0</v>
      </c>
      <c r="E220" s="9">
        <v>0</v>
      </c>
      <c r="G220" s="9">
        <v>0</v>
      </c>
      <c r="I220" s="9">
        <v>15931506438</v>
      </c>
      <c r="K220" s="9">
        <v>0</v>
      </c>
      <c r="M220" s="9">
        <v>15931506438</v>
      </c>
    </row>
    <row r="221" spans="1:13" ht="21.75" customHeight="1" x14ac:dyDescent="0.2">
      <c r="A221" s="8" t="s">
        <v>950</v>
      </c>
      <c r="C221" s="9">
        <v>0</v>
      </c>
      <c r="E221" s="9">
        <v>0</v>
      </c>
      <c r="G221" s="9">
        <v>0</v>
      </c>
      <c r="I221" s="9">
        <v>28054793646</v>
      </c>
      <c r="K221" s="9">
        <v>0</v>
      </c>
      <c r="M221" s="9">
        <v>28054793646</v>
      </c>
    </row>
    <row r="222" spans="1:13" ht="21.75" customHeight="1" x14ac:dyDescent="0.2">
      <c r="A222" s="8" t="s">
        <v>951</v>
      </c>
      <c r="C222" s="9">
        <v>0</v>
      </c>
      <c r="E222" s="9">
        <v>0</v>
      </c>
      <c r="G222" s="9">
        <v>0</v>
      </c>
      <c r="I222" s="9">
        <v>12589804838</v>
      </c>
      <c r="K222" s="9">
        <v>0</v>
      </c>
      <c r="M222" s="9">
        <v>12589804838</v>
      </c>
    </row>
    <row r="223" spans="1:13" ht="21.75" customHeight="1" x14ac:dyDescent="0.2">
      <c r="A223" s="8" t="s">
        <v>952</v>
      </c>
      <c r="C223" s="9">
        <v>0</v>
      </c>
      <c r="E223" s="9">
        <v>0</v>
      </c>
      <c r="G223" s="9">
        <v>0</v>
      </c>
      <c r="I223" s="9">
        <v>28579451980</v>
      </c>
      <c r="K223" s="9">
        <v>0</v>
      </c>
      <c r="M223" s="9">
        <v>28579451980</v>
      </c>
    </row>
    <row r="224" spans="1:13" ht="21.75" customHeight="1" x14ac:dyDescent="0.2">
      <c r="A224" s="8" t="s">
        <v>953</v>
      </c>
      <c r="C224" s="9">
        <v>0</v>
      </c>
      <c r="E224" s="9">
        <v>0</v>
      </c>
      <c r="G224" s="9">
        <v>0</v>
      </c>
      <c r="I224" s="9">
        <v>9426027361</v>
      </c>
      <c r="K224" s="9">
        <v>0</v>
      </c>
      <c r="M224" s="9">
        <v>9426027361</v>
      </c>
    </row>
    <row r="225" spans="1:13" ht="21.75" customHeight="1" x14ac:dyDescent="0.2">
      <c r="A225" s="8" t="s">
        <v>954</v>
      </c>
      <c r="C225" s="9">
        <v>0</v>
      </c>
      <c r="E225" s="9">
        <v>0</v>
      </c>
      <c r="G225" s="9">
        <v>0</v>
      </c>
      <c r="I225" s="9">
        <v>11253422110</v>
      </c>
      <c r="K225" s="9">
        <v>0</v>
      </c>
      <c r="M225" s="9">
        <v>11253422110</v>
      </c>
    </row>
    <row r="226" spans="1:13" ht="21.75" customHeight="1" x14ac:dyDescent="0.2">
      <c r="A226" s="8" t="s">
        <v>405</v>
      </c>
      <c r="C226" s="9">
        <v>19918032786</v>
      </c>
      <c r="E226" s="9">
        <v>0</v>
      </c>
      <c r="G226" s="9">
        <v>19918032786</v>
      </c>
      <c r="I226" s="9">
        <v>236269754498</v>
      </c>
      <c r="K226" s="9">
        <v>561934</v>
      </c>
      <c r="M226" s="9">
        <v>236269192564</v>
      </c>
    </row>
    <row r="227" spans="1:13" ht="21.75" customHeight="1" x14ac:dyDescent="0.2">
      <c r="A227" s="8" t="s">
        <v>955</v>
      </c>
      <c r="C227" s="9">
        <v>0</v>
      </c>
      <c r="E227" s="9">
        <v>0</v>
      </c>
      <c r="G227" s="9">
        <v>0</v>
      </c>
      <c r="I227" s="9">
        <v>12205479449</v>
      </c>
      <c r="K227" s="9">
        <v>0</v>
      </c>
      <c r="M227" s="9">
        <v>12205479449</v>
      </c>
    </row>
    <row r="228" spans="1:13" ht="21.75" customHeight="1" x14ac:dyDescent="0.2">
      <c r="A228" s="8" t="s">
        <v>956</v>
      </c>
      <c r="C228" s="9">
        <v>0</v>
      </c>
      <c r="E228" s="9">
        <v>0</v>
      </c>
      <c r="G228" s="9">
        <v>0</v>
      </c>
      <c r="I228" s="9">
        <v>46535032520</v>
      </c>
      <c r="K228" s="9">
        <v>0</v>
      </c>
      <c r="M228" s="9">
        <v>46535032520</v>
      </c>
    </row>
    <row r="229" spans="1:13" ht="21.75" customHeight="1" x14ac:dyDescent="0.2">
      <c r="A229" s="8" t="s">
        <v>957</v>
      </c>
      <c r="C229" s="9">
        <v>0</v>
      </c>
      <c r="E229" s="9">
        <v>0</v>
      </c>
      <c r="G229" s="9">
        <v>0</v>
      </c>
      <c r="I229" s="9">
        <v>22191780810</v>
      </c>
      <c r="K229" s="9">
        <v>0</v>
      </c>
      <c r="M229" s="9">
        <v>22191780810</v>
      </c>
    </row>
    <row r="230" spans="1:13" ht="21.75" customHeight="1" x14ac:dyDescent="0.2">
      <c r="A230" s="8" t="s">
        <v>958</v>
      </c>
      <c r="C230" s="9">
        <v>0</v>
      </c>
      <c r="E230" s="9">
        <v>0</v>
      </c>
      <c r="G230" s="9">
        <v>0</v>
      </c>
      <c r="I230" s="9">
        <v>16569863008</v>
      </c>
      <c r="K230" s="9">
        <v>0</v>
      </c>
      <c r="M230" s="9">
        <v>16569863008</v>
      </c>
    </row>
    <row r="231" spans="1:13" ht="21.75" customHeight="1" x14ac:dyDescent="0.2">
      <c r="A231" s="8" t="s">
        <v>959</v>
      </c>
      <c r="C231" s="9">
        <v>0</v>
      </c>
      <c r="E231" s="9">
        <v>0</v>
      </c>
      <c r="G231" s="9">
        <v>0</v>
      </c>
      <c r="I231" s="9">
        <v>12205479449</v>
      </c>
      <c r="K231" s="9">
        <v>0</v>
      </c>
      <c r="M231" s="9">
        <v>12205479449</v>
      </c>
    </row>
    <row r="232" spans="1:13" ht="21.75" customHeight="1" x14ac:dyDescent="0.2">
      <c r="A232" s="8" t="s">
        <v>960</v>
      </c>
      <c r="C232" s="9">
        <v>0</v>
      </c>
      <c r="E232" s="9">
        <v>0</v>
      </c>
      <c r="G232" s="9">
        <v>0</v>
      </c>
      <c r="I232" s="9">
        <v>7027397253</v>
      </c>
      <c r="K232" s="9">
        <v>0</v>
      </c>
      <c r="M232" s="9">
        <v>7027397253</v>
      </c>
    </row>
    <row r="233" spans="1:13" ht="21.75" customHeight="1" x14ac:dyDescent="0.2">
      <c r="A233" s="8" t="s">
        <v>961</v>
      </c>
      <c r="C233" s="9">
        <v>0</v>
      </c>
      <c r="E233" s="9">
        <v>0</v>
      </c>
      <c r="G233" s="9">
        <v>0</v>
      </c>
      <c r="I233" s="9">
        <v>2219178082</v>
      </c>
      <c r="K233" s="9">
        <v>0</v>
      </c>
      <c r="M233" s="9">
        <v>2219178082</v>
      </c>
    </row>
    <row r="234" spans="1:13" ht="21.75" customHeight="1" x14ac:dyDescent="0.2">
      <c r="A234" s="8" t="s">
        <v>962</v>
      </c>
      <c r="C234" s="9">
        <v>0</v>
      </c>
      <c r="E234" s="9">
        <v>0</v>
      </c>
      <c r="G234" s="9">
        <v>0</v>
      </c>
      <c r="I234" s="9">
        <v>2219178081</v>
      </c>
      <c r="K234" s="9">
        <v>0</v>
      </c>
      <c r="M234" s="9">
        <v>2219178081</v>
      </c>
    </row>
    <row r="235" spans="1:13" ht="21.75" customHeight="1" x14ac:dyDescent="0.2">
      <c r="A235" s="8" t="s">
        <v>963</v>
      </c>
      <c r="C235" s="9">
        <v>0</v>
      </c>
      <c r="E235" s="9">
        <v>0</v>
      </c>
      <c r="G235" s="9">
        <v>0</v>
      </c>
      <c r="I235" s="9">
        <v>26899315043</v>
      </c>
      <c r="K235" s="9">
        <v>0</v>
      </c>
      <c r="M235" s="9">
        <v>26899315043</v>
      </c>
    </row>
    <row r="236" spans="1:13" ht="21.75" customHeight="1" x14ac:dyDescent="0.2">
      <c r="A236" s="8" t="s">
        <v>964</v>
      </c>
      <c r="C236" s="9">
        <v>0</v>
      </c>
      <c r="E236" s="9">
        <v>0</v>
      </c>
      <c r="G236" s="9">
        <v>0</v>
      </c>
      <c r="I236" s="9">
        <v>12471780798</v>
      </c>
      <c r="K236" s="9">
        <v>0</v>
      </c>
      <c r="M236" s="9">
        <v>12471780798</v>
      </c>
    </row>
    <row r="237" spans="1:13" ht="21.75" customHeight="1" x14ac:dyDescent="0.2">
      <c r="A237" s="8" t="s">
        <v>406</v>
      </c>
      <c r="C237" s="9">
        <v>6860655725</v>
      </c>
      <c r="E237" s="9">
        <v>674321</v>
      </c>
      <c r="G237" s="9">
        <v>6859981404</v>
      </c>
      <c r="I237" s="9">
        <v>77746909854</v>
      </c>
      <c r="K237" s="9">
        <v>842901</v>
      </c>
      <c r="M237" s="9">
        <v>77746066953</v>
      </c>
    </row>
    <row r="238" spans="1:13" ht="21.75" customHeight="1" x14ac:dyDescent="0.2">
      <c r="A238" s="8" t="s">
        <v>965</v>
      </c>
      <c r="C238" s="9">
        <v>0</v>
      </c>
      <c r="E238" s="9">
        <v>0</v>
      </c>
      <c r="G238" s="9">
        <v>0</v>
      </c>
      <c r="I238" s="9">
        <v>106183635705</v>
      </c>
      <c r="K238" s="9">
        <v>0</v>
      </c>
      <c r="M238" s="9">
        <v>106183635705</v>
      </c>
    </row>
    <row r="239" spans="1:13" ht="21.75" customHeight="1" x14ac:dyDescent="0.2">
      <c r="A239" s="8" t="s">
        <v>966</v>
      </c>
      <c r="C239" s="9">
        <v>0</v>
      </c>
      <c r="E239" s="9">
        <v>0</v>
      </c>
      <c r="G239" s="9">
        <v>0</v>
      </c>
      <c r="I239" s="9">
        <v>1070312822762</v>
      </c>
      <c r="K239" s="9">
        <v>0</v>
      </c>
      <c r="M239" s="9">
        <v>1070312822762</v>
      </c>
    </row>
    <row r="240" spans="1:13" ht="21.75" customHeight="1" x14ac:dyDescent="0.2">
      <c r="A240" s="8" t="s">
        <v>407</v>
      </c>
      <c r="C240" s="9">
        <v>11434426229</v>
      </c>
      <c r="E240" s="9">
        <v>0</v>
      </c>
      <c r="G240" s="9">
        <v>11434426229</v>
      </c>
      <c r="I240" s="9">
        <v>125127891288</v>
      </c>
      <c r="K240" s="9">
        <v>280967</v>
      </c>
      <c r="M240" s="9">
        <v>125127610321</v>
      </c>
    </row>
    <row r="241" spans="1:13" ht="21.75" customHeight="1" x14ac:dyDescent="0.2">
      <c r="A241" s="8" t="s">
        <v>967</v>
      </c>
      <c r="C241" s="9">
        <v>0</v>
      </c>
      <c r="E241" s="9">
        <v>0</v>
      </c>
      <c r="G241" s="9">
        <v>0</v>
      </c>
      <c r="I241" s="9">
        <v>20712328756</v>
      </c>
      <c r="K241" s="9">
        <v>0</v>
      </c>
      <c r="M241" s="9">
        <v>20712328756</v>
      </c>
    </row>
    <row r="242" spans="1:13" ht="21.75" customHeight="1" x14ac:dyDescent="0.2">
      <c r="A242" s="8" t="s">
        <v>968</v>
      </c>
      <c r="C242" s="9">
        <v>0</v>
      </c>
      <c r="E242" s="9">
        <v>0</v>
      </c>
      <c r="G242" s="9">
        <v>0</v>
      </c>
      <c r="I242" s="9">
        <v>92809341957</v>
      </c>
      <c r="K242" s="9">
        <v>0</v>
      </c>
      <c r="M242" s="9">
        <v>92809341957</v>
      </c>
    </row>
    <row r="243" spans="1:13" ht="21.75" customHeight="1" x14ac:dyDescent="0.2">
      <c r="A243" s="8" t="s">
        <v>408</v>
      </c>
      <c r="C243" s="9">
        <v>6270491803</v>
      </c>
      <c r="E243" s="9">
        <v>-824774</v>
      </c>
      <c r="G243" s="9">
        <v>6271316577</v>
      </c>
      <c r="I243" s="9">
        <v>97463956863</v>
      </c>
      <c r="K243" s="9">
        <v>1490</v>
      </c>
      <c r="M243" s="9">
        <v>97463955373</v>
      </c>
    </row>
    <row r="244" spans="1:13" ht="21.75" customHeight="1" x14ac:dyDescent="0.2">
      <c r="A244" s="8" t="s">
        <v>969</v>
      </c>
      <c r="C244" s="9">
        <v>0</v>
      </c>
      <c r="E244" s="9">
        <v>0</v>
      </c>
      <c r="G244" s="9">
        <v>0</v>
      </c>
      <c r="I244" s="9">
        <v>5178082189</v>
      </c>
      <c r="K244" s="9">
        <v>0</v>
      </c>
      <c r="M244" s="9">
        <v>5178082189</v>
      </c>
    </row>
    <row r="245" spans="1:13" ht="21.75" customHeight="1" x14ac:dyDescent="0.2">
      <c r="A245" s="8" t="s">
        <v>970</v>
      </c>
      <c r="C245" s="9">
        <v>0</v>
      </c>
      <c r="E245" s="9">
        <v>0</v>
      </c>
      <c r="G245" s="9">
        <v>0</v>
      </c>
      <c r="I245" s="9">
        <v>40247361299</v>
      </c>
      <c r="K245" s="9">
        <v>0</v>
      </c>
      <c r="M245" s="9">
        <v>40247361299</v>
      </c>
    </row>
    <row r="246" spans="1:13" ht="21.75" customHeight="1" x14ac:dyDescent="0.2">
      <c r="A246" s="8" t="s">
        <v>971</v>
      </c>
      <c r="C246" s="9">
        <v>0</v>
      </c>
      <c r="E246" s="9">
        <v>0</v>
      </c>
      <c r="G246" s="9">
        <v>0</v>
      </c>
      <c r="I246" s="9">
        <v>35821131791</v>
      </c>
      <c r="K246" s="9">
        <v>0</v>
      </c>
      <c r="M246" s="9">
        <v>35821131791</v>
      </c>
    </row>
    <row r="247" spans="1:13" ht="21.75" customHeight="1" x14ac:dyDescent="0.2">
      <c r="A247" s="8" t="s">
        <v>972</v>
      </c>
      <c r="C247" s="9">
        <v>0</v>
      </c>
      <c r="E247" s="9">
        <v>0</v>
      </c>
      <c r="G247" s="9">
        <v>0</v>
      </c>
      <c r="I247" s="9">
        <v>41020435642</v>
      </c>
      <c r="K247" s="9">
        <v>0</v>
      </c>
      <c r="M247" s="9">
        <v>41020435642</v>
      </c>
    </row>
    <row r="248" spans="1:13" ht="21.75" customHeight="1" x14ac:dyDescent="0.2">
      <c r="A248" s="8" t="s">
        <v>973</v>
      </c>
      <c r="C248" s="9">
        <v>0</v>
      </c>
      <c r="E248" s="9">
        <v>0</v>
      </c>
      <c r="G248" s="9">
        <v>0</v>
      </c>
      <c r="I248" s="9">
        <v>5178082189</v>
      </c>
      <c r="K248" s="9">
        <v>0</v>
      </c>
      <c r="M248" s="9">
        <v>5178082189</v>
      </c>
    </row>
    <row r="249" spans="1:13" ht="21.75" customHeight="1" x14ac:dyDescent="0.2">
      <c r="A249" s="8" t="s">
        <v>974</v>
      </c>
      <c r="C249" s="9">
        <v>0</v>
      </c>
      <c r="E249" s="9">
        <v>0</v>
      </c>
      <c r="G249" s="9">
        <v>0</v>
      </c>
      <c r="I249" s="9">
        <v>42871771780</v>
      </c>
      <c r="K249" s="9">
        <v>0</v>
      </c>
      <c r="M249" s="9">
        <v>42871771780</v>
      </c>
    </row>
    <row r="250" spans="1:13" ht="21.75" customHeight="1" x14ac:dyDescent="0.2">
      <c r="A250" s="8" t="s">
        <v>409</v>
      </c>
      <c r="C250" s="9">
        <v>6860655725</v>
      </c>
      <c r="E250" s="9">
        <v>674321</v>
      </c>
      <c r="G250" s="9">
        <v>6859981404</v>
      </c>
      <c r="I250" s="9">
        <v>66583426824</v>
      </c>
      <c r="K250" s="9">
        <v>1115557</v>
      </c>
      <c r="M250" s="9">
        <v>66582311267</v>
      </c>
    </row>
    <row r="251" spans="1:13" ht="21.75" customHeight="1" x14ac:dyDescent="0.2">
      <c r="A251" s="8" t="s">
        <v>975</v>
      </c>
      <c r="C251" s="9">
        <v>0</v>
      </c>
      <c r="E251" s="9">
        <v>0</v>
      </c>
      <c r="G251" s="9">
        <v>0</v>
      </c>
      <c r="I251" s="9">
        <v>1849315065</v>
      </c>
      <c r="K251" s="9">
        <v>0</v>
      </c>
      <c r="M251" s="9">
        <v>1849315065</v>
      </c>
    </row>
    <row r="252" spans="1:13" ht="21.75" customHeight="1" x14ac:dyDescent="0.2">
      <c r="A252" s="8" t="s">
        <v>976</v>
      </c>
      <c r="C252" s="9">
        <v>0</v>
      </c>
      <c r="E252" s="9">
        <v>0</v>
      </c>
      <c r="G252" s="9">
        <v>0</v>
      </c>
      <c r="I252" s="9">
        <v>33395194199</v>
      </c>
      <c r="K252" s="9">
        <v>0</v>
      </c>
      <c r="M252" s="9">
        <v>33395194199</v>
      </c>
    </row>
    <row r="253" spans="1:13" ht="21.75" customHeight="1" x14ac:dyDescent="0.2">
      <c r="A253" s="8" t="s">
        <v>410</v>
      </c>
      <c r="C253" s="9">
        <v>4573770473</v>
      </c>
      <c r="E253" s="9">
        <v>0</v>
      </c>
      <c r="G253" s="9">
        <v>4573770473</v>
      </c>
      <c r="I253" s="9">
        <v>33656321448</v>
      </c>
      <c r="K253" s="9">
        <v>221446</v>
      </c>
      <c r="M253" s="9">
        <v>33656100002</v>
      </c>
    </row>
    <row r="254" spans="1:13" ht="21.75" customHeight="1" x14ac:dyDescent="0.2">
      <c r="A254" s="8" t="s">
        <v>411</v>
      </c>
      <c r="C254" s="9">
        <v>2286885221</v>
      </c>
      <c r="E254" s="9">
        <v>-219931</v>
      </c>
      <c r="G254" s="9">
        <v>2287105152</v>
      </c>
      <c r="I254" s="9">
        <v>53148708618</v>
      </c>
      <c r="K254" s="9">
        <v>54381</v>
      </c>
      <c r="M254" s="9">
        <v>53148654237</v>
      </c>
    </row>
    <row r="255" spans="1:13" ht="21.75" customHeight="1" x14ac:dyDescent="0.2">
      <c r="A255" s="8" t="s">
        <v>412</v>
      </c>
      <c r="C255" s="9">
        <v>4573770473</v>
      </c>
      <c r="E255" s="9">
        <v>0</v>
      </c>
      <c r="G255" s="9">
        <v>4573770473</v>
      </c>
      <c r="I255" s="9">
        <v>33656321448</v>
      </c>
      <c r="K255" s="9">
        <v>221446</v>
      </c>
      <c r="M255" s="9">
        <v>33656100002</v>
      </c>
    </row>
    <row r="256" spans="1:13" ht="21.75" customHeight="1" x14ac:dyDescent="0.2">
      <c r="A256" s="8" t="s">
        <v>413</v>
      </c>
      <c r="C256" s="9">
        <v>17014426229</v>
      </c>
      <c r="E256" s="9">
        <v>-610873</v>
      </c>
      <c r="G256" s="9">
        <v>17015037102</v>
      </c>
      <c r="I256" s="9">
        <v>124651160098</v>
      </c>
      <c r="K256" s="9">
        <v>98862850</v>
      </c>
      <c r="M256" s="9">
        <v>124552297248</v>
      </c>
    </row>
    <row r="257" spans="1:13" ht="21.75" customHeight="1" x14ac:dyDescent="0.2">
      <c r="A257" s="8" t="s">
        <v>977</v>
      </c>
      <c r="C257" s="9">
        <v>0</v>
      </c>
      <c r="E257" s="9">
        <v>0</v>
      </c>
      <c r="G257" s="9">
        <v>0</v>
      </c>
      <c r="I257" s="9">
        <v>29587626273</v>
      </c>
      <c r="K257" s="9">
        <v>0</v>
      </c>
      <c r="M257" s="9">
        <v>29587626273</v>
      </c>
    </row>
    <row r="258" spans="1:13" ht="21.75" customHeight="1" x14ac:dyDescent="0.2">
      <c r="A258" s="8" t="s">
        <v>978</v>
      </c>
      <c r="C258" s="9">
        <v>0</v>
      </c>
      <c r="E258" s="9">
        <v>0</v>
      </c>
      <c r="G258" s="9">
        <v>0</v>
      </c>
      <c r="I258" s="9">
        <v>48726925640</v>
      </c>
      <c r="K258" s="9">
        <v>0</v>
      </c>
      <c r="M258" s="9">
        <v>48726925640</v>
      </c>
    </row>
    <row r="259" spans="1:13" ht="21.75" customHeight="1" x14ac:dyDescent="0.2">
      <c r="A259" s="8" t="s">
        <v>979</v>
      </c>
      <c r="C259" s="9">
        <v>0</v>
      </c>
      <c r="E259" s="9">
        <v>0</v>
      </c>
      <c r="G259" s="9">
        <v>0</v>
      </c>
      <c r="I259" s="9">
        <v>52784302689</v>
      </c>
      <c r="K259" s="9">
        <v>0</v>
      </c>
      <c r="M259" s="9">
        <v>52784302689</v>
      </c>
    </row>
    <row r="260" spans="1:13" ht="21.75" customHeight="1" x14ac:dyDescent="0.2">
      <c r="A260" s="8" t="s">
        <v>414</v>
      </c>
      <c r="C260" s="9">
        <v>11434426229</v>
      </c>
      <c r="E260" s="9">
        <v>9063</v>
      </c>
      <c r="G260" s="9">
        <v>11434417166</v>
      </c>
      <c r="I260" s="9">
        <v>82661351868</v>
      </c>
      <c r="K260" s="9">
        <v>280967</v>
      </c>
      <c r="M260" s="9">
        <v>82661070901</v>
      </c>
    </row>
    <row r="261" spans="1:13" ht="21.75" customHeight="1" x14ac:dyDescent="0.2">
      <c r="A261" s="8" t="s">
        <v>415</v>
      </c>
      <c r="C261" s="9">
        <v>4573770473</v>
      </c>
      <c r="E261" s="9">
        <v>0</v>
      </c>
      <c r="G261" s="9">
        <v>4573770473</v>
      </c>
      <c r="I261" s="9">
        <v>64966135070</v>
      </c>
      <c r="K261" s="9">
        <v>1311618</v>
      </c>
      <c r="M261" s="9">
        <v>64964823452</v>
      </c>
    </row>
    <row r="262" spans="1:13" ht="21.75" customHeight="1" x14ac:dyDescent="0.2">
      <c r="A262" s="8" t="s">
        <v>416</v>
      </c>
      <c r="C262" s="9">
        <v>3386065572</v>
      </c>
      <c r="E262" s="9">
        <v>-95529</v>
      </c>
      <c r="G262" s="9">
        <v>3386161101</v>
      </c>
      <c r="I262" s="9">
        <v>60914283071</v>
      </c>
      <c r="K262" s="9">
        <v>1002962</v>
      </c>
      <c r="M262" s="9">
        <v>60913280109</v>
      </c>
    </row>
    <row r="263" spans="1:13" ht="21.75" customHeight="1" x14ac:dyDescent="0.2">
      <c r="A263" s="8" t="s">
        <v>980</v>
      </c>
      <c r="C263" s="9">
        <v>0</v>
      </c>
      <c r="E263" s="9">
        <v>0</v>
      </c>
      <c r="G263" s="9">
        <v>0</v>
      </c>
      <c r="I263" s="9">
        <v>167048326935</v>
      </c>
      <c r="K263" s="9">
        <v>0</v>
      </c>
      <c r="M263" s="9">
        <v>167048326935</v>
      </c>
    </row>
    <row r="264" spans="1:13" ht="21.75" customHeight="1" x14ac:dyDescent="0.2">
      <c r="A264" s="8" t="s">
        <v>981</v>
      </c>
      <c r="C264" s="9">
        <v>0</v>
      </c>
      <c r="E264" s="9">
        <v>0</v>
      </c>
      <c r="G264" s="9">
        <v>0</v>
      </c>
      <c r="I264" s="9">
        <v>18476981786</v>
      </c>
      <c r="K264" s="9">
        <v>0</v>
      </c>
      <c r="M264" s="9">
        <v>18476981786</v>
      </c>
    </row>
    <row r="265" spans="1:13" ht="21.75" customHeight="1" x14ac:dyDescent="0.2">
      <c r="A265" s="8" t="s">
        <v>982</v>
      </c>
      <c r="C265" s="9">
        <v>0</v>
      </c>
      <c r="E265" s="9">
        <v>0</v>
      </c>
      <c r="G265" s="9">
        <v>0</v>
      </c>
      <c r="I265" s="9">
        <v>46972602732</v>
      </c>
      <c r="K265" s="9">
        <v>0</v>
      </c>
      <c r="M265" s="9">
        <v>46972602732</v>
      </c>
    </row>
    <row r="266" spans="1:13" ht="21.75" customHeight="1" x14ac:dyDescent="0.2">
      <c r="A266" s="8" t="s">
        <v>983</v>
      </c>
      <c r="C266" s="9">
        <v>0</v>
      </c>
      <c r="E266" s="9">
        <v>-652569</v>
      </c>
      <c r="G266" s="9">
        <v>652569</v>
      </c>
      <c r="I266" s="9">
        <v>158623130370</v>
      </c>
      <c r="K266" s="9">
        <v>0</v>
      </c>
      <c r="M266" s="9">
        <v>158623130370</v>
      </c>
    </row>
    <row r="267" spans="1:13" ht="21.75" customHeight="1" x14ac:dyDescent="0.2">
      <c r="A267" s="8" t="s">
        <v>984</v>
      </c>
      <c r="C267" s="9">
        <v>0</v>
      </c>
      <c r="E267" s="9">
        <v>0</v>
      </c>
      <c r="G267" s="9">
        <v>0</v>
      </c>
      <c r="I267" s="9">
        <v>39963414140</v>
      </c>
      <c r="K267" s="9">
        <v>0</v>
      </c>
      <c r="M267" s="9">
        <v>39963414140</v>
      </c>
    </row>
    <row r="268" spans="1:13" ht="21.75" customHeight="1" x14ac:dyDescent="0.2">
      <c r="A268" s="8" t="s">
        <v>985</v>
      </c>
      <c r="C268" s="9">
        <v>0</v>
      </c>
      <c r="E268" s="9">
        <v>0</v>
      </c>
      <c r="G268" s="9">
        <v>0</v>
      </c>
      <c r="I268" s="9">
        <v>103760622016</v>
      </c>
      <c r="K268" s="9">
        <v>0</v>
      </c>
      <c r="M268" s="9">
        <v>103760622016</v>
      </c>
    </row>
    <row r="269" spans="1:13" ht="21.75" customHeight="1" x14ac:dyDescent="0.2">
      <c r="A269" s="8" t="s">
        <v>986</v>
      </c>
      <c r="C269" s="9">
        <v>0</v>
      </c>
      <c r="E269" s="9">
        <v>0</v>
      </c>
      <c r="G269" s="9">
        <v>0</v>
      </c>
      <c r="I269" s="9">
        <v>50896182321</v>
      </c>
      <c r="K269" s="9">
        <v>0</v>
      </c>
      <c r="M269" s="9">
        <v>50896182321</v>
      </c>
    </row>
    <row r="270" spans="1:13" ht="21.75" customHeight="1" x14ac:dyDescent="0.2">
      <c r="A270" s="8" t="s">
        <v>987</v>
      </c>
      <c r="C270" s="9">
        <v>0</v>
      </c>
      <c r="E270" s="9">
        <v>0</v>
      </c>
      <c r="G270" s="9">
        <v>0</v>
      </c>
      <c r="I270" s="9">
        <v>1376895313924</v>
      </c>
      <c r="K270" s="9">
        <v>0</v>
      </c>
      <c r="M270" s="9">
        <v>1376895313924</v>
      </c>
    </row>
    <row r="271" spans="1:13" ht="21.75" customHeight="1" x14ac:dyDescent="0.2">
      <c r="A271" s="8" t="s">
        <v>417</v>
      </c>
      <c r="C271" s="9">
        <v>12959016366</v>
      </c>
      <c r="E271" s="9">
        <v>1623047</v>
      </c>
      <c r="G271" s="9">
        <v>12957393319</v>
      </c>
      <c r="I271" s="9">
        <v>389126244395</v>
      </c>
      <c r="K271" s="9">
        <v>36984052</v>
      </c>
      <c r="M271" s="9">
        <v>389089260343</v>
      </c>
    </row>
    <row r="272" spans="1:13" ht="21.75" customHeight="1" x14ac:dyDescent="0.2">
      <c r="A272" s="8" t="s">
        <v>988</v>
      </c>
      <c r="C272" s="9">
        <v>0</v>
      </c>
      <c r="E272" s="9">
        <v>0</v>
      </c>
      <c r="G272" s="9">
        <v>0</v>
      </c>
      <c r="I272" s="9">
        <v>491777827642</v>
      </c>
      <c r="K272" s="9">
        <v>0</v>
      </c>
      <c r="M272" s="9">
        <v>491777827642</v>
      </c>
    </row>
    <row r="273" spans="1:13" ht="21.75" customHeight="1" x14ac:dyDescent="0.2">
      <c r="A273" s="8" t="s">
        <v>989</v>
      </c>
      <c r="C273" s="9">
        <v>0</v>
      </c>
      <c r="E273" s="9">
        <v>0</v>
      </c>
      <c r="G273" s="9">
        <v>0</v>
      </c>
      <c r="I273" s="9">
        <v>11835616420</v>
      </c>
      <c r="K273" s="9">
        <v>0</v>
      </c>
      <c r="M273" s="9">
        <v>11835616420</v>
      </c>
    </row>
    <row r="274" spans="1:13" ht="21.75" customHeight="1" x14ac:dyDescent="0.2">
      <c r="A274" s="8" t="s">
        <v>990</v>
      </c>
      <c r="C274" s="9">
        <v>0</v>
      </c>
      <c r="E274" s="9">
        <v>0</v>
      </c>
      <c r="G274" s="9">
        <v>0</v>
      </c>
      <c r="I274" s="9">
        <v>38409162352</v>
      </c>
      <c r="K274" s="9">
        <v>0</v>
      </c>
      <c r="M274" s="9">
        <v>38409162352</v>
      </c>
    </row>
    <row r="275" spans="1:13" ht="21.75" customHeight="1" x14ac:dyDescent="0.2">
      <c r="A275" s="8" t="s">
        <v>991</v>
      </c>
      <c r="C275" s="9">
        <v>0</v>
      </c>
      <c r="E275" s="9">
        <v>0</v>
      </c>
      <c r="G275" s="9">
        <v>0</v>
      </c>
      <c r="I275" s="9">
        <v>56162587000</v>
      </c>
      <c r="K275" s="9">
        <v>0</v>
      </c>
      <c r="M275" s="9">
        <v>56162587000</v>
      </c>
    </row>
    <row r="276" spans="1:13" ht="21.75" customHeight="1" x14ac:dyDescent="0.2">
      <c r="A276" s="8" t="s">
        <v>992</v>
      </c>
      <c r="C276" s="9">
        <v>0</v>
      </c>
      <c r="E276" s="9">
        <v>0</v>
      </c>
      <c r="G276" s="9">
        <v>0</v>
      </c>
      <c r="I276" s="9">
        <v>20308106879</v>
      </c>
      <c r="K276" s="9">
        <v>0</v>
      </c>
      <c r="M276" s="9">
        <v>20308106879</v>
      </c>
    </row>
    <row r="277" spans="1:13" ht="21.75" customHeight="1" x14ac:dyDescent="0.2">
      <c r="A277" s="8" t="s">
        <v>993</v>
      </c>
      <c r="C277" s="9">
        <v>0</v>
      </c>
      <c r="E277" s="9">
        <v>0</v>
      </c>
      <c r="G277" s="9">
        <v>0</v>
      </c>
      <c r="I277" s="9">
        <v>31740512000</v>
      </c>
      <c r="K277" s="9">
        <v>0</v>
      </c>
      <c r="M277" s="9">
        <v>31740512000</v>
      </c>
    </row>
    <row r="278" spans="1:13" ht="21.75" customHeight="1" x14ac:dyDescent="0.2">
      <c r="A278" s="8" t="s">
        <v>994</v>
      </c>
      <c r="C278" s="9">
        <v>0</v>
      </c>
      <c r="E278" s="9">
        <v>0</v>
      </c>
      <c r="G278" s="9">
        <v>0</v>
      </c>
      <c r="I278" s="9">
        <v>14404446427</v>
      </c>
      <c r="K278" s="9">
        <v>0</v>
      </c>
      <c r="M278" s="9">
        <v>14404446427</v>
      </c>
    </row>
    <row r="279" spans="1:13" ht="21.75" customHeight="1" x14ac:dyDescent="0.2">
      <c r="A279" s="8" t="s">
        <v>995</v>
      </c>
      <c r="C279" s="9">
        <v>0</v>
      </c>
      <c r="E279" s="9">
        <v>0</v>
      </c>
      <c r="G279" s="9">
        <v>0</v>
      </c>
      <c r="I279" s="9">
        <v>17803895776</v>
      </c>
      <c r="K279" s="9">
        <v>0</v>
      </c>
      <c r="M279" s="9">
        <v>17803895776</v>
      </c>
    </row>
    <row r="280" spans="1:13" ht="21.75" customHeight="1" x14ac:dyDescent="0.2">
      <c r="A280" s="8" t="s">
        <v>996</v>
      </c>
      <c r="C280" s="9">
        <v>0</v>
      </c>
      <c r="E280" s="9">
        <v>0</v>
      </c>
      <c r="G280" s="9">
        <v>0</v>
      </c>
      <c r="I280" s="9">
        <v>35748634599</v>
      </c>
      <c r="K280" s="9">
        <v>0</v>
      </c>
      <c r="M280" s="9">
        <v>35748634599</v>
      </c>
    </row>
    <row r="281" spans="1:13" ht="21.75" customHeight="1" x14ac:dyDescent="0.2">
      <c r="A281" s="8" t="s">
        <v>997</v>
      </c>
      <c r="C281" s="9">
        <v>0</v>
      </c>
      <c r="E281" s="9">
        <v>0</v>
      </c>
      <c r="G281" s="9">
        <v>0</v>
      </c>
      <c r="I281" s="9">
        <v>28414372303</v>
      </c>
      <c r="K281" s="9">
        <v>0</v>
      </c>
      <c r="M281" s="9">
        <v>28414372303</v>
      </c>
    </row>
    <row r="282" spans="1:13" ht="21.75" customHeight="1" x14ac:dyDescent="0.2">
      <c r="A282" s="8" t="s">
        <v>998</v>
      </c>
      <c r="C282" s="9">
        <v>0</v>
      </c>
      <c r="E282" s="9">
        <v>0</v>
      </c>
      <c r="G282" s="9">
        <v>0</v>
      </c>
      <c r="I282" s="9">
        <v>12180215579</v>
      </c>
      <c r="K282" s="9">
        <v>0</v>
      </c>
      <c r="M282" s="9">
        <v>12180215579</v>
      </c>
    </row>
    <row r="283" spans="1:13" ht="21.75" customHeight="1" x14ac:dyDescent="0.2">
      <c r="A283" s="8" t="s">
        <v>999</v>
      </c>
      <c r="C283" s="9">
        <v>0</v>
      </c>
      <c r="E283" s="9">
        <v>0</v>
      </c>
      <c r="G283" s="9">
        <v>0</v>
      </c>
      <c r="I283" s="9">
        <v>35499371193</v>
      </c>
      <c r="K283" s="9">
        <v>0</v>
      </c>
      <c r="M283" s="9">
        <v>35499371193</v>
      </c>
    </row>
    <row r="284" spans="1:13" ht="21.75" customHeight="1" x14ac:dyDescent="0.2">
      <c r="A284" s="8" t="s">
        <v>1000</v>
      </c>
      <c r="C284" s="9">
        <v>0</v>
      </c>
      <c r="E284" s="9">
        <v>0</v>
      </c>
      <c r="G284" s="9">
        <v>0</v>
      </c>
      <c r="I284" s="9">
        <v>52686278900</v>
      </c>
      <c r="K284" s="9">
        <v>0</v>
      </c>
      <c r="M284" s="9">
        <v>52686278900</v>
      </c>
    </row>
    <row r="285" spans="1:13" ht="21.75" customHeight="1" x14ac:dyDescent="0.2">
      <c r="A285" s="8" t="s">
        <v>1001</v>
      </c>
      <c r="C285" s="9">
        <v>0</v>
      </c>
      <c r="E285" s="9">
        <v>0</v>
      </c>
      <c r="G285" s="9">
        <v>0</v>
      </c>
      <c r="I285" s="9">
        <v>30260049402</v>
      </c>
      <c r="K285" s="9">
        <v>0</v>
      </c>
      <c r="M285" s="9">
        <v>30260049402</v>
      </c>
    </row>
    <row r="286" spans="1:13" ht="21.75" customHeight="1" x14ac:dyDescent="0.2">
      <c r="A286" s="8" t="s">
        <v>1002</v>
      </c>
      <c r="C286" s="9">
        <v>0</v>
      </c>
      <c r="E286" s="9">
        <v>0</v>
      </c>
      <c r="G286" s="9">
        <v>0</v>
      </c>
      <c r="I286" s="9">
        <v>25827756566</v>
      </c>
      <c r="K286" s="9">
        <v>0</v>
      </c>
      <c r="M286" s="9">
        <v>25827756566</v>
      </c>
    </row>
    <row r="287" spans="1:13" ht="21.75" customHeight="1" x14ac:dyDescent="0.2">
      <c r="A287" s="8" t="s">
        <v>1003</v>
      </c>
      <c r="C287" s="9">
        <v>0</v>
      </c>
      <c r="E287" s="9">
        <v>0</v>
      </c>
      <c r="G287" s="9">
        <v>0</v>
      </c>
      <c r="I287" s="9">
        <v>134472964648</v>
      </c>
      <c r="K287" s="9">
        <v>0</v>
      </c>
      <c r="M287" s="9">
        <v>134472964648</v>
      </c>
    </row>
    <row r="288" spans="1:13" ht="21.75" customHeight="1" x14ac:dyDescent="0.2">
      <c r="A288" s="8" t="s">
        <v>1004</v>
      </c>
      <c r="C288" s="9">
        <v>0</v>
      </c>
      <c r="E288" s="9">
        <v>-885280</v>
      </c>
      <c r="G288" s="9">
        <v>885280</v>
      </c>
      <c r="I288" s="9">
        <v>66272176012</v>
      </c>
      <c r="K288" s="9">
        <v>0</v>
      </c>
      <c r="M288" s="9">
        <v>66272176012</v>
      </c>
    </row>
    <row r="289" spans="1:13" ht="21.75" customHeight="1" x14ac:dyDescent="0.2">
      <c r="A289" s="8" t="s">
        <v>1005</v>
      </c>
      <c r="C289" s="9">
        <v>0</v>
      </c>
      <c r="E289" s="9">
        <v>0</v>
      </c>
      <c r="G289" s="9">
        <v>0</v>
      </c>
      <c r="I289" s="9">
        <v>110097709391</v>
      </c>
      <c r="K289" s="9">
        <v>0</v>
      </c>
      <c r="M289" s="9">
        <v>110097709391</v>
      </c>
    </row>
    <row r="290" spans="1:13" ht="21.75" customHeight="1" x14ac:dyDescent="0.2">
      <c r="A290" s="8" t="s">
        <v>1006</v>
      </c>
      <c r="C290" s="9">
        <v>0</v>
      </c>
      <c r="E290" s="9">
        <v>0</v>
      </c>
      <c r="G290" s="9">
        <v>0</v>
      </c>
      <c r="I290" s="9">
        <v>136495620922</v>
      </c>
      <c r="K290" s="9">
        <v>0</v>
      </c>
      <c r="M290" s="9">
        <v>136495620922</v>
      </c>
    </row>
    <row r="291" spans="1:13" ht="21.75" customHeight="1" x14ac:dyDescent="0.2">
      <c r="A291" s="8" t="s">
        <v>1007</v>
      </c>
      <c r="C291" s="9">
        <v>0</v>
      </c>
      <c r="E291" s="9">
        <v>-761330</v>
      </c>
      <c r="G291" s="9">
        <v>761330</v>
      </c>
      <c r="I291" s="9">
        <v>55256927848</v>
      </c>
      <c r="K291" s="9">
        <v>0</v>
      </c>
      <c r="M291" s="9">
        <v>55256927848</v>
      </c>
    </row>
    <row r="292" spans="1:13" ht="21.75" customHeight="1" x14ac:dyDescent="0.2">
      <c r="A292" s="8" t="s">
        <v>1008</v>
      </c>
      <c r="C292" s="9">
        <v>0</v>
      </c>
      <c r="E292" s="9">
        <v>0</v>
      </c>
      <c r="G292" s="9">
        <v>0</v>
      </c>
      <c r="I292" s="9">
        <v>31209566558</v>
      </c>
      <c r="K292" s="9">
        <v>0</v>
      </c>
      <c r="M292" s="9">
        <v>31209566558</v>
      </c>
    </row>
    <row r="293" spans="1:13" ht="21.75" customHeight="1" x14ac:dyDescent="0.2">
      <c r="A293" s="8" t="s">
        <v>1009</v>
      </c>
      <c r="C293" s="9">
        <v>0</v>
      </c>
      <c r="E293" s="9">
        <v>-38914857</v>
      </c>
      <c r="G293" s="9">
        <v>38914857</v>
      </c>
      <c r="I293" s="9">
        <v>491878508854</v>
      </c>
      <c r="K293" s="9">
        <v>0</v>
      </c>
      <c r="M293" s="9">
        <v>491878508854</v>
      </c>
    </row>
    <row r="294" spans="1:13" ht="21.75" customHeight="1" x14ac:dyDescent="0.2">
      <c r="A294" s="8" t="s">
        <v>1010</v>
      </c>
      <c r="C294" s="9">
        <v>0</v>
      </c>
      <c r="E294" s="9">
        <v>-21530853</v>
      </c>
      <c r="G294" s="9">
        <v>21530853</v>
      </c>
      <c r="I294" s="9">
        <v>234723407422</v>
      </c>
      <c r="K294" s="9">
        <v>0</v>
      </c>
      <c r="M294" s="9">
        <v>234723407422</v>
      </c>
    </row>
    <row r="295" spans="1:13" ht="21.75" customHeight="1" x14ac:dyDescent="0.2">
      <c r="A295" s="8" t="s">
        <v>418</v>
      </c>
      <c r="C295" s="9">
        <v>16008196702</v>
      </c>
      <c r="E295" s="9">
        <v>-1573416</v>
      </c>
      <c r="G295" s="9">
        <v>16009770118</v>
      </c>
      <c r="I295" s="9">
        <v>96566988431</v>
      </c>
      <c r="K295" s="9">
        <v>8642142</v>
      </c>
      <c r="M295" s="9">
        <v>96558346289</v>
      </c>
    </row>
    <row r="296" spans="1:13" ht="21.75" customHeight="1" x14ac:dyDescent="0.2">
      <c r="A296" s="8" t="s">
        <v>420</v>
      </c>
      <c r="C296" s="9">
        <v>6860655725</v>
      </c>
      <c r="E296" s="9">
        <v>0</v>
      </c>
      <c r="G296" s="9">
        <v>6860655725</v>
      </c>
      <c r="I296" s="9">
        <v>57025600683</v>
      </c>
      <c r="K296" s="9">
        <v>386103</v>
      </c>
      <c r="M296" s="9">
        <v>57025214580</v>
      </c>
    </row>
    <row r="297" spans="1:13" ht="21.75" customHeight="1" x14ac:dyDescent="0.2">
      <c r="A297" s="8" t="s">
        <v>1011</v>
      </c>
      <c r="C297" s="9">
        <v>0</v>
      </c>
      <c r="E297" s="9">
        <v>0</v>
      </c>
      <c r="G297" s="9">
        <v>0</v>
      </c>
      <c r="I297" s="9">
        <v>104028520094</v>
      </c>
      <c r="K297" s="9">
        <v>0</v>
      </c>
      <c r="M297" s="9">
        <v>104028520094</v>
      </c>
    </row>
    <row r="298" spans="1:13" ht="21.75" customHeight="1" x14ac:dyDescent="0.2">
      <c r="A298" s="8" t="s">
        <v>421</v>
      </c>
      <c r="C298" s="9">
        <v>11434426229</v>
      </c>
      <c r="E298" s="9">
        <v>1404836</v>
      </c>
      <c r="G298" s="9">
        <v>11433021393</v>
      </c>
      <c r="I298" s="9">
        <v>68976420387</v>
      </c>
      <c r="K298" s="9">
        <v>8701663</v>
      </c>
      <c r="M298" s="9">
        <v>68967718724</v>
      </c>
    </row>
    <row r="299" spans="1:13" ht="21.75" customHeight="1" x14ac:dyDescent="0.2">
      <c r="A299" s="8" t="s">
        <v>1012</v>
      </c>
      <c r="C299" s="9">
        <v>0</v>
      </c>
      <c r="E299" s="9">
        <v>0</v>
      </c>
      <c r="G299" s="9">
        <v>0</v>
      </c>
      <c r="I299" s="9">
        <v>14647613680</v>
      </c>
      <c r="K299" s="9">
        <v>0</v>
      </c>
      <c r="M299" s="9">
        <v>14647613680</v>
      </c>
    </row>
    <row r="300" spans="1:13" ht="21.75" customHeight="1" x14ac:dyDescent="0.2">
      <c r="A300" s="8" t="s">
        <v>1013</v>
      </c>
      <c r="C300" s="9">
        <v>0</v>
      </c>
      <c r="E300" s="9">
        <v>0</v>
      </c>
      <c r="G300" s="9">
        <v>0</v>
      </c>
      <c r="I300" s="9">
        <v>159196721288</v>
      </c>
      <c r="K300" s="9">
        <v>0</v>
      </c>
      <c r="M300" s="9">
        <v>159196721288</v>
      </c>
    </row>
    <row r="301" spans="1:13" ht="21.75" customHeight="1" x14ac:dyDescent="0.2">
      <c r="A301" s="8" t="s">
        <v>422</v>
      </c>
      <c r="C301" s="9">
        <v>182950819664</v>
      </c>
      <c r="E301" s="9">
        <v>-38851933</v>
      </c>
      <c r="G301" s="9">
        <v>182989671597</v>
      </c>
      <c r="I301" s="9">
        <v>1068196721264</v>
      </c>
      <c r="K301" s="9">
        <v>102561763</v>
      </c>
      <c r="M301" s="9">
        <v>1068094159501</v>
      </c>
    </row>
    <row r="302" spans="1:13" ht="21.75" customHeight="1" x14ac:dyDescent="0.2">
      <c r="A302" s="8" t="s">
        <v>1014</v>
      </c>
      <c r="C302" s="9">
        <v>0</v>
      </c>
      <c r="E302" s="9">
        <v>0</v>
      </c>
      <c r="G302" s="9">
        <v>0</v>
      </c>
      <c r="I302" s="9">
        <v>359820218517</v>
      </c>
      <c r="K302" s="9">
        <v>0</v>
      </c>
      <c r="M302" s="9">
        <v>359820218517</v>
      </c>
    </row>
    <row r="303" spans="1:13" ht="21.75" customHeight="1" x14ac:dyDescent="0.2">
      <c r="A303" s="8" t="s">
        <v>1015</v>
      </c>
      <c r="C303" s="9">
        <v>0</v>
      </c>
      <c r="E303" s="9">
        <v>0</v>
      </c>
      <c r="G303" s="9">
        <v>0</v>
      </c>
      <c r="I303" s="9">
        <v>44616393408</v>
      </c>
      <c r="K303" s="9">
        <v>0</v>
      </c>
      <c r="M303" s="9">
        <v>44616393408</v>
      </c>
    </row>
    <row r="304" spans="1:13" ht="21.75" customHeight="1" x14ac:dyDescent="0.2">
      <c r="A304" s="8" t="s">
        <v>1016</v>
      </c>
      <c r="C304" s="9">
        <v>0</v>
      </c>
      <c r="E304" s="9">
        <v>0</v>
      </c>
      <c r="G304" s="9">
        <v>0</v>
      </c>
      <c r="I304" s="9">
        <v>41569672081</v>
      </c>
      <c r="K304" s="9">
        <v>4771910</v>
      </c>
      <c r="M304" s="9">
        <v>41564900171</v>
      </c>
    </row>
    <row r="305" spans="1:13" ht="21.75" customHeight="1" x14ac:dyDescent="0.2">
      <c r="A305" s="8" t="s">
        <v>1017</v>
      </c>
      <c r="C305" s="9">
        <v>0</v>
      </c>
      <c r="E305" s="9">
        <v>0</v>
      </c>
      <c r="G305" s="9">
        <v>0</v>
      </c>
      <c r="I305" s="9">
        <v>49352458997</v>
      </c>
      <c r="K305" s="9">
        <v>0</v>
      </c>
      <c r="M305" s="9">
        <v>49352458997</v>
      </c>
    </row>
    <row r="306" spans="1:13" ht="21.75" customHeight="1" x14ac:dyDescent="0.2">
      <c r="A306" s="8" t="s">
        <v>424</v>
      </c>
      <c r="C306" s="9">
        <v>9590163934</v>
      </c>
      <c r="E306" s="9">
        <v>1178249</v>
      </c>
      <c r="G306" s="9">
        <v>9588985685</v>
      </c>
      <c r="I306" s="9">
        <v>119508196716</v>
      </c>
      <c r="K306" s="9">
        <v>14003040</v>
      </c>
      <c r="M306" s="9">
        <v>119494193676</v>
      </c>
    </row>
    <row r="307" spans="1:13" ht="21.75" customHeight="1" x14ac:dyDescent="0.2">
      <c r="A307" s="8" t="s">
        <v>425</v>
      </c>
      <c r="C307" s="9">
        <v>6860655725</v>
      </c>
      <c r="E307" s="9">
        <v>0</v>
      </c>
      <c r="G307" s="9">
        <v>6860655725</v>
      </c>
      <c r="I307" s="9">
        <v>37844262225</v>
      </c>
      <c r="K307" s="9">
        <v>174018</v>
      </c>
      <c r="M307" s="9">
        <v>37844088207</v>
      </c>
    </row>
    <row r="308" spans="1:13" ht="21.75" customHeight="1" x14ac:dyDescent="0.2">
      <c r="A308" s="8" t="s">
        <v>426</v>
      </c>
      <c r="C308" s="9">
        <v>11434426229</v>
      </c>
      <c r="E308" s="9">
        <v>-1586105</v>
      </c>
      <c r="G308" s="9">
        <v>11436012334</v>
      </c>
      <c r="I308" s="9">
        <v>129467213109</v>
      </c>
      <c r="K308" s="9">
        <v>12886194</v>
      </c>
      <c r="M308" s="9">
        <v>129454326915</v>
      </c>
    </row>
    <row r="309" spans="1:13" ht="21.75" customHeight="1" x14ac:dyDescent="0.2">
      <c r="A309" s="8" t="s">
        <v>427</v>
      </c>
      <c r="C309" s="9">
        <v>855737704</v>
      </c>
      <c r="E309" s="9">
        <v>-325922</v>
      </c>
      <c r="G309" s="9">
        <v>856063626</v>
      </c>
      <c r="I309" s="9">
        <v>60329508132</v>
      </c>
      <c r="K309" s="9">
        <v>0</v>
      </c>
      <c r="M309" s="9">
        <v>60329508132</v>
      </c>
    </row>
    <row r="310" spans="1:13" ht="21.75" customHeight="1" x14ac:dyDescent="0.2">
      <c r="A310" s="8" t="s">
        <v>1018</v>
      </c>
      <c r="C310" s="9">
        <v>0</v>
      </c>
      <c r="E310" s="9">
        <v>-100327600</v>
      </c>
      <c r="G310" s="9">
        <v>100327600</v>
      </c>
      <c r="I310" s="9">
        <v>150833333289</v>
      </c>
      <c r="K310" s="9">
        <v>0</v>
      </c>
      <c r="M310" s="9">
        <v>150833333289</v>
      </c>
    </row>
    <row r="311" spans="1:13" ht="21.75" customHeight="1" x14ac:dyDescent="0.2">
      <c r="A311" s="8" t="s">
        <v>430</v>
      </c>
      <c r="C311" s="9">
        <v>2096629</v>
      </c>
      <c r="E311" s="9">
        <v>0</v>
      </c>
      <c r="G311" s="9">
        <v>2096629</v>
      </c>
      <c r="I311" s="9">
        <v>2121963</v>
      </c>
      <c r="K311" s="9">
        <v>0</v>
      </c>
      <c r="M311" s="9">
        <v>2121963</v>
      </c>
    </row>
    <row r="312" spans="1:13" ht="21.75" customHeight="1" x14ac:dyDescent="0.2">
      <c r="A312" s="8" t="s">
        <v>1019</v>
      </c>
      <c r="C312" s="9">
        <v>0</v>
      </c>
      <c r="E312" s="9">
        <v>0</v>
      </c>
      <c r="G312" s="9">
        <v>0</v>
      </c>
      <c r="I312" s="9">
        <v>19322404350</v>
      </c>
      <c r="K312" s="9">
        <v>0</v>
      </c>
      <c r="M312" s="9">
        <v>19322404350</v>
      </c>
    </row>
    <row r="313" spans="1:13" ht="21.75" customHeight="1" x14ac:dyDescent="0.2">
      <c r="A313" s="8" t="s">
        <v>1020</v>
      </c>
      <c r="C313" s="9">
        <v>0</v>
      </c>
      <c r="E313" s="9">
        <v>0</v>
      </c>
      <c r="G313" s="9">
        <v>0</v>
      </c>
      <c r="I313" s="9">
        <v>34118852439</v>
      </c>
      <c r="K313" s="9">
        <v>0</v>
      </c>
      <c r="M313" s="9">
        <v>34118852439</v>
      </c>
    </row>
    <row r="314" spans="1:13" ht="21.75" customHeight="1" x14ac:dyDescent="0.2">
      <c r="A314" s="8" t="s">
        <v>1021</v>
      </c>
      <c r="C314" s="9">
        <v>0</v>
      </c>
      <c r="E314" s="9">
        <v>0</v>
      </c>
      <c r="G314" s="9">
        <v>0</v>
      </c>
      <c r="I314" s="9">
        <v>654872513622</v>
      </c>
      <c r="K314" s="9">
        <v>0</v>
      </c>
      <c r="M314" s="9">
        <v>654872513622</v>
      </c>
    </row>
    <row r="315" spans="1:13" ht="21.75" customHeight="1" x14ac:dyDescent="0.2">
      <c r="A315" s="8" t="s">
        <v>1022</v>
      </c>
      <c r="C315" s="9">
        <v>0</v>
      </c>
      <c r="E315" s="9">
        <v>0</v>
      </c>
      <c r="G315" s="9">
        <v>0</v>
      </c>
      <c r="I315" s="9">
        <v>37532786866</v>
      </c>
      <c r="K315" s="9">
        <v>0</v>
      </c>
      <c r="M315" s="9">
        <v>37532786866</v>
      </c>
    </row>
    <row r="316" spans="1:13" ht="21.75" customHeight="1" x14ac:dyDescent="0.2">
      <c r="A316" s="8" t="s">
        <v>431</v>
      </c>
      <c r="C316" s="9">
        <v>33583333323</v>
      </c>
      <c r="E316" s="9">
        <v>251063526</v>
      </c>
      <c r="G316" s="9">
        <v>33332269797</v>
      </c>
      <c r="I316" s="9">
        <v>171166666614</v>
      </c>
      <c r="K316" s="9">
        <v>353357894</v>
      </c>
      <c r="M316" s="9">
        <v>170813308720</v>
      </c>
    </row>
    <row r="317" spans="1:13" ht="21.75" customHeight="1" x14ac:dyDescent="0.2">
      <c r="A317" s="8" t="s">
        <v>1023</v>
      </c>
      <c r="C317" s="9">
        <v>0</v>
      </c>
      <c r="E317" s="9">
        <v>0</v>
      </c>
      <c r="G317" s="9">
        <v>0</v>
      </c>
      <c r="I317" s="9">
        <v>38198360634</v>
      </c>
      <c r="K317" s="9">
        <v>0</v>
      </c>
      <c r="M317" s="9">
        <v>38198360634</v>
      </c>
    </row>
    <row r="318" spans="1:13" ht="21.75" customHeight="1" x14ac:dyDescent="0.2">
      <c r="A318" s="8" t="s">
        <v>433</v>
      </c>
      <c r="C318" s="9">
        <v>4573770473</v>
      </c>
      <c r="E318" s="9">
        <v>-2135350</v>
      </c>
      <c r="G318" s="9">
        <v>4575905823</v>
      </c>
      <c r="I318" s="9">
        <v>147098360551</v>
      </c>
      <c r="K318" s="9">
        <v>13970410</v>
      </c>
      <c r="M318" s="9">
        <v>147084390141</v>
      </c>
    </row>
    <row r="319" spans="1:13" ht="21.75" customHeight="1" x14ac:dyDescent="0.2">
      <c r="A319" s="8" t="s">
        <v>434</v>
      </c>
      <c r="C319" s="9">
        <v>2286885221</v>
      </c>
      <c r="E319" s="9">
        <v>280967</v>
      </c>
      <c r="G319" s="9">
        <v>2286604254</v>
      </c>
      <c r="I319" s="9">
        <v>15122950707</v>
      </c>
      <c r="K319" s="9">
        <v>4169189</v>
      </c>
      <c r="M319" s="9">
        <v>15118781518</v>
      </c>
    </row>
    <row r="320" spans="1:13" ht="21.75" customHeight="1" x14ac:dyDescent="0.2">
      <c r="A320" s="8" t="s">
        <v>435</v>
      </c>
      <c r="C320" s="9">
        <v>25155737679</v>
      </c>
      <c r="E320" s="9">
        <v>618127</v>
      </c>
      <c r="G320" s="9">
        <v>25155119552</v>
      </c>
      <c r="I320" s="9">
        <v>123344262168</v>
      </c>
      <c r="K320" s="9">
        <v>1236255</v>
      </c>
      <c r="M320" s="9">
        <v>123343025913</v>
      </c>
    </row>
    <row r="321" spans="1:13" ht="21.75" customHeight="1" x14ac:dyDescent="0.2">
      <c r="A321" s="8" t="s">
        <v>436</v>
      </c>
      <c r="C321" s="9">
        <v>11434426229</v>
      </c>
      <c r="E321" s="9">
        <v>0</v>
      </c>
      <c r="G321" s="9">
        <v>11434426229</v>
      </c>
      <c r="I321" s="9">
        <v>56065573768</v>
      </c>
      <c r="K321" s="9">
        <v>280967</v>
      </c>
      <c r="M321" s="9">
        <v>56065292801</v>
      </c>
    </row>
    <row r="322" spans="1:13" ht="21.75" customHeight="1" x14ac:dyDescent="0.2">
      <c r="A322" s="8" t="s">
        <v>1024</v>
      </c>
      <c r="C322" s="9">
        <v>0</v>
      </c>
      <c r="E322" s="9">
        <v>0</v>
      </c>
      <c r="G322" s="9">
        <v>0</v>
      </c>
      <c r="I322" s="9">
        <v>206021857902</v>
      </c>
      <c r="K322" s="9">
        <v>0</v>
      </c>
      <c r="M322" s="9">
        <v>206021857902</v>
      </c>
    </row>
    <row r="323" spans="1:13" ht="21.75" customHeight="1" x14ac:dyDescent="0.2">
      <c r="A323" s="8" t="s">
        <v>1025</v>
      </c>
      <c r="C323" s="9">
        <v>0</v>
      </c>
      <c r="E323" s="9">
        <v>0</v>
      </c>
      <c r="G323" s="9">
        <v>0</v>
      </c>
      <c r="I323" s="9">
        <v>26999999982</v>
      </c>
      <c r="K323" s="9">
        <v>0</v>
      </c>
      <c r="M323" s="9">
        <v>26999999982</v>
      </c>
    </row>
    <row r="324" spans="1:13" ht="21.75" customHeight="1" x14ac:dyDescent="0.2">
      <c r="A324" s="8" t="s">
        <v>437</v>
      </c>
      <c r="C324" s="9">
        <v>3983606541</v>
      </c>
      <c r="E324" s="9">
        <v>489427</v>
      </c>
      <c r="G324" s="9">
        <v>3983117114</v>
      </c>
      <c r="I324" s="9">
        <v>94057376965</v>
      </c>
      <c r="K324" s="9">
        <v>10762854</v>
      </c>
      <c r="M324" s="9">
        <v>94046614111</v>
      </c>
    </row>
    <row r="325" spans="1:13" ht="21.75" customHeight="1" x14ac:dyDescent="0.2">
      <c r="A325" s="8" t="s">
        <v>438</v>
      </c>
      <c r="C325" s="9">
        <v>6772131144</v>
      </c>
      <c r="E325" s="9">
        <v>-184895</v>
      </c>
      <c r="G325" s="9">
        <v>6772316039</v>
      </c>
      <c r="I325" s="9">
        <v>75467213094</v>
      </c>
      <c r="K325" s="9">
        <v>0</v>
      </c>
      <c r="M325" s="9">
        <v>75467213094</v>
      </c>
    </row>
    <row r="326" spans="1:13" ht="21.75" customHeight="1" x14ac:dyDescent="0.2">
      <c r="A326" s="8" t="s">
        <v>1026</v>
      </c>
      <c r="C326" s="9">
        <v>0</v>
      </c>
      <c r="E326" s="9">
        <v>-338878806</v>
      </c>
      <c r="G326" s="9">
        <v>338878806</v>
      </c>
      <c r="I326" s="9">
        <v>782667213073</v>
      </c>
      <c r="K326" s="9">
        <v>0</v>
      </c>
      <c r="M326" s="9">
        <v>782667213073</v>
      </c>
    </row>
    <row r="327" spans="1:13" ht="21.75" customHeight="1" x14ac:dyDescent="0.2">
      <c r="A327" s="8" t="s">
        <v>439</v>
      </c>
      <c r="C327" s="9">
        <v>38114754076</v>
      </c>
      <c r="E327" s="9">
        <v>-292835125</v>
      </c>
      <c r="G327" s="9">
        <v>38407589201</v>
      </c>
      <c r="I327" s="9">
        <v>385081967162</v>
      </c>
      <c r="K327" s="9">
        <v>446501184</v>
      </c>
      <c r="M327" s="9">
        <v>384635465978</v>
      </c>
    </row>
    <row r="328" spans="1:13" ht="21.75" customHeight="1" x14ac:dyDescent="0.2">
      <c r="A328" s="8" t="s">
        <v>441</v>
      </c>
      <c r="C328" s="9">
        <v>9147540977</v>
      </c>
      <c r="E328" s="9">
        <v>0</v>
      </c>
      <c r="G328" s="9">
        <v>9147540977</v>
      </c>
      <c r="I328" s="9">
        <v>42786885215</v>
      </c>
      <c r="K328" s="9">
        <v>224774</v>
      </c>
      <c r="M328" s="9">
        <v>42786660441</v>
      </c>
    </row>
    <row r="329" spans="1:13" ht="21.75" customHeight="1" x14ac:dyDescent="0.2">
      <c r="A329" s="8" t="s">
        <v>1027</v>
      </c>
      <c r="C329" s="9">
        <v>0</v>
      </c>
      <c r="E329" s="9">
        <v>0</v>
      </c>
      <c r="G329" s="9">
        <v>0</v>
      </c>
      <c r="I329" s="9">
        <v>99180327840</v>
      </c>
      <c r="K329" s="9">
        <v>0</v>
      </c>
      <c r="M329" s="9">
        <v>99180327840</v>
      </c>
    </row>
    <row r="330" spans="1:13" ht="21.75" customHeight="1" x14ac:dyDescent="0.2">
      <c r="A330" s="8" t="s">
        <v>442</v>
      </c>
      <c r="C330" s="9">
        <v>11434426229</v>
      </c>
      <c r="E330" s="9">
        <v>0</v>
      </c>
      <c r="G330" s="9">
        <v>11434426229</v>
      </c>
      <c r="I330" s="9">
        <v>53114754096</v>
      </c>
      <c r="K330" s="9">
        <v>280967</v>
      </c>
      <c r="M330" s="9">
        <v>53114473129</v>
      </c>
    </row>
    <row r="331" spans="1:13" ht="21.75" customHeight="1" x14ac:dyDescent="0.2">
      <c r="A331" s="8" t="s">
        <v>443</v>
      </c>
      <c r="C331" s="9">
        <v>11434426229</v>
      </c>
      <c r="E331" s="9">
        <v>0</v>
      </c>
      <c r="G331" s="9">
        <v>11434426229</v>
      </c>
      <c r="I331" s="9">
        <v>53114754096</v>
      </c>
      <c r="K331" s="9">
        <v>280967</v>
      </c>
      <c r="M331" s="9">
        <v>53114473129</v>
      </c>
    </row>
    <row r="332" spans="1:13" ht="21.75" customHeight="1" x14ac:dyDescent="0.2">
      <c r="A332" s="8" t="s">
        <v>1028</v>
      </c>
      <c r="C332" s="9">
        <v>0</v>
      </c>
      <c r="E332" s="9">
        <v>-360799132</v>
      </c>
      <c r="G332" s="9">
        <v>360799132</v>
      </c>
      <c r="I332" s="9">
        <v>127868852384</v>
      </c>
      <c r="K332" s="9">
        <v>0</v>
      </c>
      <c r="M332" s="9">
        <v>127868852384</v>
      </c>
    </row>
    <row r="333" spans="1:13" ht="21.75" customHeight="1" x14ac:dyDescent="0.2">
      <c r="A333" s="8" t="s">
        <v>444</v>
      </c>
      <c r="C333" s="9">
        <v>2987704899</v>
      </c>
      <c r="E333" s="9">
        <v>-464955</v>
      </c>
      <c r="G333" s="9">
        <v>2988169854</v>
      </c>
      <c r="I333" s="9">
        <v>31389344207</v>
      </c>
      <c r="K333" s="9">
        <v>0</v>
      </c>
      <c r="M333" s="9">
        <v>31389344207</v>
      </c>
    </row>
    <row r="334" spans="1:13" ht="21.75" customHeight="1" x14ac:dyDescent="0.2">
      <c r="A334" s="8" t="s">
        <v>1029</v>
      </c>
      <c r="C334" s="9">
        <v>0</v>
      </c>
      <c r="E334" s="9">
        <v>0</v>
      </c>
      <c r="G334" s="9">
        <v>0</v>
      </c>
      <c r="I334" s="9">
        <v>25672131100</v>
      </c>
      <c r="K334" s="9">
        <v>0</v>
      </c>
      <c r="M334" s="9">
        <v>25672131100</v>
      </c>
    </row>
    <row r="335" spans="1:13" ht="21.75" customHeight="1" x14ac:dyDescent="0.2">
      <c r="A335" s="8" t="s">
        <v>1030</v>
      </c>
      <c r="C335" s="9">
        <v>0</v>
      </c>
      <c r="E335" s="9">
        <v>0</v>
      </c>
      <c r="G335" s="9">
        <v>0</v>
      </c>
      <c r="I335" s="9">
        <v>52377049178</v>
      </c>
      <c r="K335" s="9">
        <v>0</v>
      </c>
      <c r="M335" s="9">
        <v>52377049178</v>
      </c>
    </row>
    <row r="336" spans="1:13" ht="21.75" customHeight="1" x14ac:dyDescent="0.2">
      <c r="A336" s="8" t="s">
        <v>1031</v>
      </c>
      <c r="C336" s="9">
        <v>0</v>
      </c>
      <c r="E336" s="9">
        <v>0</v>
      </c>
      <c r="G336" s="9">
        <v>0</v>
      </c>
      <c r="I336" s="9">
        <v>32827868851</v>
      </c>
      <c r="K336" s="9">
        <v>3806652</v>
      </c>
      <c r="M336" s="9">
        <v>32824062199</v>
      </c>
    </row>
    <row r="337" spans="1:13" ht="21.75" customHeight="1" x14ac:dyDescent="0.2">
      <c r="A337" s="8" t="s">
        <v>445</v>
      </c>
      <c r="C337" s="9">
        <v>3430327847</v>
      </c>
      <c r="E337" s="9">
        <v>421451</v>
      </c>
      <c r="G337" s="9">
        <v>3429906396</v>
      </c>
      <c r="I337" s="9">
        <v>60049180247</v>
      </c>
      <c r="K337" s="9">
        <v>6765870</v>
      </c>
      <c r="M337" s="9">
        <v>60042414377</v>
      </c>
    </row>
    <row r="338" spans="1:13" ht="21.75" customHeight="1" x14ac:dyDescent="0.2">
      <c r="A338" s="8" t="s">
        <v>446</v>
      </c>
      <c r="C338" s="9">
        <v>126625683043</v>
      </c>
      <c r="E338" s="9">
        <v>0</v>
      </c>
      <c r="G338" s="9">
        <v>126625683043</v>
      </c>
      <c r="I338" s="9">
        <v>559275956213</v>
      </c>
      <c r="K338" s="9">
        <v>697741394</v>
      </c>
      <c r="M338" s="9">
        <v>558578214819</v>
      </c>
    </row>
    <row r="339" spans="1:13" ht="21.75" customHeight="1" x14ac:dyDescent="0.2">
      <c r="A339" s="8" t="s">
        <v>448</v>
      </c>
      <c r="C339" s="9">
        <v>40520218575</v>
      </c>
      <c r="E339" s="9">
        <v>0</v>
      </c>
      <c r="G339" s="9">
        <v>40520218575</v>
      </c>
      <c r="I339" s="9">
        <v>325013387935</v>
      </c>
      <c r="K339" s="9">
        <v>177155338</v>
      </c>
      <c r="M339" s="9">
        <v>324836232597</v>
      </c>
    </row>
    <row r="340" spans="1:13" ht="21.75" customHeight="1" x14ac:dyDescent="0.2">
      <c r="A340" s="8" t="s">
        <v>1032</v>
      </c>
      <c r="C340" s="9">
        <v>0</v>
      </c>
      <c r="E340" s="9">
        <v>0</v>
      </c>
      <c r="G340" s="9">
        <v>0</v>
      </c>
      <c r="I340" s="9">
        <v>55180327840</v>
      </c>
      <c r="K340" s="9">
        <v>0</v>
      </c>
      <c r="M340" s="9">
        <v>55180327840</v>
      </c>
    </row>
    <row r="341" spans="1:13" ht="21.75" customHeight="1" x14ac:dyDescent="0.2">
      <c r="A341" s="8" t="s">
        <v>1033</v>
      </c>
      <c r="C341" s="9">
        <v>0</v>
      </c>
      <c r="E341" s="9">
        <v>0</v>
      </c>
      <c r="G341" s="9">
        <v>0</v>
      </c>
      <c r="I341" s="9">
        <v>53704918030</v>
      </c>
      <c r="K341" s="9">
        <v>0</v>
      </c>
      <c r="M341" s="9">
        <v>53704918030</v>
      </c>
    </row>
    <row r="342" spans="1:13" ht="21.75" customHeight="1" x14ac:dyDescent="0.2">
      <c r="A342" s="8" t="s">
        <v>450</v>
      </c>
      <c r="C342" s="9">
        <v>13942622934</v>
      </c>
      <c r="E342" s="9">
        <v>1319639</v>
      </c>
      <c r="G342" s="9">
        <v>13941303295</v>
      </c>
      <c r="I342" s="9">
        <v>66614754018</v>
      </c>
      <c r="K342" s="9">
        <v>1712993</v>
      </c>
      <c r="M342" s="9">
        <v>66613041025</v>
      </c>
    </row>
    <row r="343" spans="1:13" ht="21.75" customHeight="1" x14ac:dyDescent="0.2">
      <c r="A343" s="8" t="s">
        <v>1034</v>
      </c>
      <c r="C343" s="9">
        <v>0</v>
      </c>
      <c r="E343" s="9">
        <v>0</v>
      </c>
      <c r="G343" s="9">
        <v>0</v>
      </c>
      <c r="I343" s="9">
        <v>18811475409</v>
      </c>
      <c r="K343" s="9">
        <v>2084595</v>
      </c>
      <c r="M343" s="9">
        <v>18809390814</v>
      </c>
    </row>
    <row r="344" spans="1:13" ht="21.75" customHeight="1" x14ac:dyDescent="0.2">
      <c r="A344" s="8" t="s">
        <v>1035</v>
      </c>
      <c r="C344" s="9">
        <v>0</v>
      </c>
      <c r="E344" s="9">
        <v>0</v>
      </c>
      <c r="G344" s="9">
        <v>0</v>
      </c>
      <c r="I344" s="9">
        <v>20139344238</v>
      </c>
      <c r="K344" s="9">
        <v>0</v>
      </c>
      <c r="M344" s="9">
        <v>20139344238</v>
      </c>
    </row>
    <row r="345" spans="1:13" ht="21.75" customHeight="1" x14ac:dyDescent="0.2">
      <c r="A345" s="8" t="s">
        <v>1036</v>
      </c>
      <c r="C345" s="9">
        <v>0</v>
      </c>
      <c r="E345" s="9">
        <v>0</v>
      </c>
      <c r="G345" s="9">
        <v>0</v>
      </c>
      <c r="I345" s="9">
        <v>17704918032</v>
      </c>
      <c r="K345" s="9">
        <v>0</v>
      </c>
      <c r="M345" s="9">
        <v>17704918032</v>
      </c>
    </row>
    <row r="346" spans="1:13" ht="21.75" customHeight="1" x14ac:dyDescent="0.2">
      <c r="A346" s="8" t="s">
        <v>1037</v>
      </c>
      <c r="C346" s="9">
        <v>0</v>
      </c>
      <c r="E346" s="9">
        <v>-529305</v>
      </c>
      <c r="G346" s="9">
        <v>529305</v>
      </c>
      <c r="I346" s="9">
        <v>36811475373</v>
      </c>
      <c r="K346" s="9">
        <v>0</v>
      </c>
      <c r="M346" s="9">
        <v>36811475373</v>
      </c>
    </row>
    <row r="347" spans="1:13" ht="21.75" customHeight="1" x14ac:dyDescent="0.2">
      <c r="A347" s="8" t="s">
        <v>1038</v>
      </c>
      <c r="C347" s="9">
        <v>0</v>
      </c>
      <c r="E347" s="9">
        <v>0</v>
      </c>
      <c r="G347" s="9">
        <v>0</v>
      </c>
      <c r="I347" s="9">
        <v>25377049162</v>
      </c>
      <c r="K347" s="9">
        <v>0</v>
      </c>
      <c r="M347" s="9">
        <v>25377049162</v>
      </c>
    </row>
    <row r="348" spans="1:13" ht="21.75" customHeight="1" x14ac:dyDescent="0.2">
      <c r="A348" s="8" t="s">
        <v>451</v>
      </c>
      <c r="C348" s="9">
        <v>16930327860</v>
      </c>
      <c r="E348" s="9">
        <v>-477644</v>
      </c>
      <c r="G348" s="9">
        <v>16930805504</v>
      </c>
      <c r="I348" s="9">
        <v>259598360617</v>
      </c>
      <c r="K348" s="9">
        <v>7829138</v>
      </c>
      <c r="M348" s="9">
        <v>259590531479</v>
      </c>
    </row>
    <row r="349" spans="1:13" ht="21.75" customHeight="1" x14ac:dyDescent="0.2">
      <c r="A349" s="8" t="s">
        <v>452</v>
      </c>
      <c r="C349" s="9">
        <v>221311474</v>
      </c>
      <c r="E349" s="9">
        <v>-474018</v>
      </c>
      <c r="G349" s="9">
        <v>221785492</v>
      </c>
      <c r="I349" s="9">
        <v>20508196684</v>
      </c>
      <c r="K349" s="9">
        <v>0</v>
      </c>
      <c r="M349" s="9">
        <v>20508196684</v>
      </c>
    </row>
    <row r="350" spans="1:13" ht="21.75" customHeight="1" x14ac:dyDescent="0.2">
      <c r="A350" s="8" t="s">
        <v>453</v>
      </c>
      <c r="C350" s="9">
        <v>6860655725</v>
      </c>
      <c r="E350" s="9">
        <v>-1</v>
      </c>
      <c r="G350" s="9">
        <v>6860655726</v>
      </c>
      <c r="I350" s="9">
        <v>32680327835</v>
      </c>
      <c r="K350" s="9">
        <v>395166</v>
      </c>
      <c r="M350" s="9">
        <v>32679932669</v>
      </c>
    </row>
    <row r="351" spans="1:13" ht="21.75" customHeight="1" x14ac:dyDescent="0.2">
      <c r="A351" s="8" t="s">
        <v>1039</v>
      </c>
      <c r="C351" s="9">
        <v>0</v>
      </c>
      <c r="E351" s="9">
        <v>-1533239</v>
      </c>
      <c r="G351" s="9">
        <v>1533239</v>
      </c>
      <c r="I351" s="9">
        <v>162295081960</v>
      </c>
      <c r="K351" s="9">
        <v>0</v>
      </c>
      <c r="M351" s="9">
        <v>162295081960</v>
      </c>
    </row>
    <row r="352" spans="1:13" ht="21.75" customHeight="1" x14ac:dyDescent="0.2">
      <c r="A352" s="8" t="s">
        <v>454</v>
      </c>
      <c r="C352" s="9">
        <v>5975409825</v>
      </c>
      <c r="E352" s="9">
        <v>-93960</v>
      </c>
      <c r="G352" s="9">
        <v>5975503785</v>
      </c>
      <c r="I352" s="9">
        <v>68680327819</v>
      </c>
      <c r="K352" s="9">
        <v>7548</v>
      </c>
      <c r="M352" s="9">
        <v>68680320271</v>
      </c>
    </row>
    <row r="353" spans="1:13" ht="21.75" customHeight="1" x14ac:dyDescent="0.2">
      <c r="A353" s="8" t="s">
        <v>455</v>
      </c>
      <c r="C353" s="9">
        <v>11434426209</v>
      </c>
      <c r="E353" s="9">
        <v>-45838002</v>
      </c>
      <c r="G353" s="9">
        <v>11480264211</v>
      </c>
      <c r="I353" s="9">
        <v>48278688438</v>
      </c>
      <c r="K353" s="9">
        <v>3036828</v>
      </c>
      <c r="M353" s="9">
        <v>48275651610</v>
      </c>
    </row>
    <row r="354" spans="1:13" ht="21.75" customHeight="1" x14ac:dyDescent="0.2">
      <c r="A354" s="8" t="s">
        <v>456</v>
      </c>
      <c r="C354" s="9">
        <v>7967213109</v>
      </c>
      <c r="E354" s="9">
        <v>-224773</v>
      </c>
      <c r="G354" s="9">
        <v>7967437882</v>
      </c>
      <c r="I354" s="9">
        <v>33049180304</v>
      </c>
      <c r="K354" s="9">
        <v>43505</v>
      </c>
      <c r="M354" s="9">
        <v>33049136799</v>
      </c>
    </row>
    <row r="355" spans="1:13" ht="21.75" customHeight="1" x14ac:dyDescent="0.2">
      <c r="A355" s="8" t="s">
        <v>457</v>
      </c>
      <c r="C355" s="9">
        <v>23606557353</v>
      </c>
      <c r="E355" s="9">
        <v>-142710943</v>
      </c>
      <c r="G355" s="9">
        <v>23749268296</v>
      </c>
      <c r="I355" s="9">
        <v>97049180229</v>
      </c>
      <c r="K355" s="9">
        <v>6304998</v>
      </c>
      <c r="M355" s="9">
        <v>97042875231</v>
      </c>
    </row>
    <row r="356" spans="1:13" ht="21.75" customHeight="1" x14ac:dyDescent="0.2">
      <c r="A356" s="8" t="s">
        <v>458</v>
      </c>
      <c r="C356" s="9">
        <v>52598360641</v>
      </c>
      <c r="E356" s="9">
        <v>1209065</v>
      </c>
      <c r="G356" s="9">
        <v>52597151576</v>
      </c>
      <c r="I356" s="9">
        <v>195122950765</v>
      </c>
      <c r="K356" s="9">
        <v>1250757</v>
      </c>
      <c r="M356" s="9">
        <v>195121700008</v>
      </c>
    </row>
    <row r="357" spans="1:13" ht="21.75" customHeight="1" x14ac:dyDescent="0.2">
      <c r="A357" s="8" t="s">
        <v>1040</v>
      </c>
      <c r="C357" s="9">
        <v>0</v>
      </c>
      <c r="E357" s="9">
        <v>0</v>
      </c>
      <c r="G357" s="9">
        <v>0</v>
      </c>
      <c r="I357" s="9">
        <v>38213114708</v>
      </c>
      <c r="K357" s="9">
        <v>4377649</v>
      </c>
      <c r="M357" s="9">
        <v>38208737059</v>
      </c>
    </row>
    <row r="358" spans="1:13" ht="21.75" customHeight="1" x14ac:dyDescent="0.2">
      <c r="A358" s="8" t="s">
        <v>460</v>
      </c>
      <c r="C358" s="9">
        <v>6860655725</v>
      </c>
      <c r="E358" s="9">
        <v>0</v>
      </c>
      <c r="G358" s="9">
        <v>6860655725</v>
      </c>
      <c r="I358" s="9">
        <v>25229508150</v>
      </c>
      <c r="K358" s="9">
        <v>212085</v>
      </c>
      <c r="M358" s="9">
        <v>25229296065</v>
      </c>
    </row>
    <row r="359" spans="1:13" ht="21.75" customHeight="1" x14ac:dyDescent="0.2">
      <c r="A359" s="8" t="s">
        <v>1041</v>
      </c>
      <c r="C359" s="9">
        <v>0</v>
      </c>
      <c r="E359" s="9">
        <v>0</v>
      </c>
      <c r="G359" s="9">
        <v>0</v>
      </c>
      <c r="I359" s="9">
        <v>14016393442</v>
      </c>
      <c r="K359" s="9">
        <v>0</v>
      </c>
      <c r="M359" s="9">
        <v>14016393442</v>
      </c>
    </row>
    <row r="360" spans="1:13" ht="21.75" customHeight="1" x14ac:dyDescent="0.2">
      <c r="A360" s="8" t="s">
        <v>1042</v>
      </c>
      <c r="C360" s="9">
        <v>0</v>
      </c>
      <c r="E360" s="9">
        <v>0</v>
      </c>
      <c r="G360" s="9">
        <v>0</v>
      </c>
      <c r="I360" s="9">
        <v>53114754096</v>
      </c>
      <c r="K360" s="9">
        <v>6072516</v>
      </c>
      <c r="M360" s="9">
        <v>53108681580</v>
      </c>
    </row>
    <row r="361" spans="1:13" ht="21.75" customHeight="1" x14ac:dyDescent="0.2">
      <c r="A361" s="8" t="s">
        <v>1043</v>
      </c>
      <c r="C361" s="9">
        <v>0</v>
      </c>
      <c r="E361" s="9">
        <v>0</v>
      </c>
      <c r="G361" s="9">
        <v>0</v>
      </c>
      <c r="I361" s="9">
        <v>10918032779</v>
      </c>
      <c r="K361" s="9">
        <v>0</v>
      </c>
      <c r="M361" s="9">
        <v>10918032779</v>
      </c>
    </row>
    <row r="362" spans="1:13" ht="21.75" customHeight="1" x14ac:dyDescent="0.2">
      <c r="A362" s="8" t="s">
        <v>461</v>
      </c>
      <c r="C362" s="9">
        <v>3430327847</v>
      </c>
      <c r="E362" s="9">
        <v>0</v>
      </c>
      <c r="G362" s="9">
        <v>3430327847</v>
      </c>
      <c r="I362" s="9">
        <v>27774590097</v>
      </c>
      <c r="K362" s="9">
        <v>1015106</v>
      </c>
      <c r="M362" s="9">
        <v>27773574991</v>
      </c>
    </row>
    <row r="363" spans="1:13" ht="21.75" customHeight="1" x14ac:dyDescent="0.2">
      <c r="A363" s="8" t="s">
        <v>462</v>
      </c>
      <c r="C363" s="9">
        <v>11950794</v>
      </c>
      <c r="E363" s="9">
        <v>-337</v>
      </c>
      <c r="G363" s="9">
        <v>11951131</v>
      </c>
      <c r="I363" s="9">
        <v>47360554</v>
      </c>
      <c r="K363" s="9">
        <v>120</v>
      </c>
      <c r="M363" s="9">
        <v>47360434</v>
      </c>
    </row>
    <row r="364" spans="1:13" ht="21.75" customHeight="1" x14ac:dyDescent="0.2">
      <c r="A364" s="8" t="s">
        <v>1044</v>
      </c>
      <c r="C364" s="9">
        <v>0</v>
      </c>
      <c r="E364" s="9">
        <v>-900908</v>
      </c>
      <c r="G364" s="9">
        <v>900908</v>
      </c>
      <c r="I364" s="9">
        <v>15491803260</v>
      </c>
      <c r="K364" s="9">
        <v>0</v>
      </c>
      <c r="M364" s="9">
        <v>15491803260</v>
      </c>
    </row>
    <row r="365" spans="1:13" ht="21.75" customHeight="1" x14ac:dyDescent="0.2">
      <c r="A365" s="8" t="s">
        <v>463</v>
      </c>
      <c r="C365" s="9">
        <v>19438524580</v>
      </c>
      <c r="E365" s="9">
        <v>0</v>
      </c>
      <c r="G365" s="9">
        <v>19438524580</v>
      </c>
      <c r="I365" s="9">
        <v>67721311440</v>
      </c>
      <c r="K365" s="9">
        <v>693354</v>
      </c>
      <c r="M365" s="9">
        <v>67720618086</v>
      </c>
    </row>
    <row r="366" spans="1:13" ht="21.75" customHeight="1" x14ac:dyDescent="0.2">
      <c r="A366" s="8" t="s">
        <v>465</v>
      </c>
      <c r="C366" s="9">
        <v>6860655725</v>
      </c>
      <c r="E366" s="9">
        <v>842902</v>
      </c>
      <c r="G366" s="9">
        <v>6859812823</v>
      </c>
      <c r="I366" s="9">
        <v>23680327825</v>
      </c>
      <c r="K366" s="9">
        <v>2773418</v>
      </c>
      <c r="M366" s="9">
        <v>23677554407</v>
      </c>
    </row>
    <row r="367" spans="1:13" ht="21.75" customHeight="1" x14ac:dyDescent="0.2">
      <c r="A367" s="8" t="s">
        <v>466</v>
      </c>
      <c r="C367" s="9">
        <v>4825327847</v>
      </c>
      <c r="E367" s="9">
        <v>0</v>
      </c>
      <c r="G367" s="9">
        <v>4825327847</v>
      </c>
      <c r="I367" s="9">
        <v>37679754022</v>
      </c>
      <c r="K367" s="9">
        <v>311891</v>
      </c>
      <c r="M367" s="9">
        <v>37679442131</v>
      </c>
    </row>
    <row r="368" spans="1:13" ht="21.75" customHeight="1" x14ac:dyDescent="0.2">
      <c r="A368" s="8" t="s">
        <v>468</v>
      </c>
      <c r="C368" s="9">
        <v>8004098351</v>
      </c>
      <c r="E368" s="9">
        <v>983385</v>
      </c>
      <c r="G368" s="9">
        <v>8003114966</v>
      </c>
      <c r="I368" s="9">
        <v>27110655705</v>
      </c>
      <c r="K368" s="9">
        <v>3172210</v>
      </c>
      <c r="M368" s="9">
        <v>27107483495</v>
      </c>
    </row>
    <row r="369" spans="1:13" ht="21.75" customHeight="1" x14ac:dyDescent="0.2">
      <c r="A369" s="8" t="s">
        <v>470</v>
      </c>
      <c r="C369" s="9">
        <v>8004098351</v>
      </c>
      <c r="E369" s="9">
        <v>983385</v>
      </c>
      <c r="G369" s="9">
        <v>8003114966</v>
      </c>
      <c r="I369" s="9">
        <v>27110655705</v>
      </c>
      <c r="K369" s="9">
        <v>3102570</v>
      </c>
      <c r="M369" s="9">
        <v>27107553135</v>
      </c>
    </row>
    <row r="370" spans="1:13" ht="21.75" customHeight="1" x14ac:dyDescent="0.2">
      <c r="A370" s="8" t="s">
        <v>1045</v>
      </c>
      <c r="C370" s="9">
        <v>0</v>
      </c>
      <c r="E370" s="9">
        <v>0</v>
      </c>
      <c r="G370" s="9">
        <v>0</v>
      </c>
      <c r="I370" s="9">
        <v>15491803260</v>
      </c>
      <c r="K370" s="9">
        <v>0</v>
      </c>
      <c r="M370" s="9">
        <v>15491803260</v>
      </c>
    </row>
    <row r="371" spans="1:13" ht="21.75" customHeight="1" x14ac:dyDescent="0.2">
      <c r="A371" s="8" t="s">
        <v>1046</v>
      </c>
      <c r="C371" s="9">
        <v>0</v>
      </c>
      <c r="E371" s="9">
        <v>0</v>
      </c>
      <c r="G371" s="9">
        <v>0</v>
      </c>
      <c r="I371" s="9">
        <v>27885245868</v>
      </c>
      <c r="K371" s="9">
        <v>3108765</v>
      </c>
      <c r="M371" s="9">
        <v>27882137103</v>
      </c>
    </row>
    <row r="372" spans="1:13" ht="21.75" customHeight="1" x14ac:dyDescent="0.2">
      <c r="A372" s="8" t="s">
        <v>1047</v>
      </c>
      <c r="C372" s="9">
        <v>0</v>
      </c>
      <c r="E372" s="9">
        <v>0</v>
      </c>
      <c r="G372" s="9">
        <v>0</v>
      </c>
      <c r="I372" s="9">
        <v>19549180327</v>
      </c>
      <c r="K372" s="9">
        <v>0</v>
      </c>
      <c r="M372" s="9">
        <v>19549180327</v>
      </c>
    </row>
    <row r="373" spans="1:13" ht="21.75" customHeight="1" x14ac:dyDescent="0.2">
      <c r="A373" s="8" t="s">
        <v>1048</v>
      </c>
      <c r="C373" s="9">
        <v>0</v>
      </c>
      <c r="E373" s="9">
        <v>0</v>
      </c>
      <c r="G373" s="9">
        <v>0</v>
      </c>
      <c r="I373" s="9">
        <v>15639344251</v>
      </c>
      <c r="K373" s="9">
        <v>0</v>
      </c>
      <c r="M373" s="9">
        <v>15639344251</v>
      </c>
    </row>
    <row r="374" spans="1:13" ht="21.75" customHeight="1" x14ac:dyDescent="0.2">
      <c r="A374" s="8" t="s">
        <v>471</v>
      </c>
      <c r="C374" s="9">
        <v>4573770473</v>
      </c>
      <c r="E374" s="9">
        <v>0</v>
      </c>
      <c r="G374" s="9">
        <v>4573770473</v>
      </c>
      <c r="I374" s="9">
        <v>26557377018</v>
      </c>
      <c r="K374" s="9">
        <v>384290</v>
      </c>
      <c r="M374" s="9">
        <v>26556992728</v>
      </c>
    </row>
    <row r="375" spans="1:13" ht="21.75" customHeight="1" x14ac:dyDescent="0.2">
      <c r="A375" s="8" t="s">
        <v>472</v>
      </c>
      <c r="C375" s="9">
        <v>8963114751</v>
      </c>
      <c r="E375" s="9">
        <v>0</v>
      </c>
      <c r="G375" s="9">
        <v>8963114751</v>
      </c>
      <c r="I375" s="9">
        <v>59163934414</v>
      </c>
      <c r="K375" s="9">
        <v>0</v>
      </c>
      <c r="M375" s="9">
        <v>59163934414</v>
      </c>
    </row>
    <row r="376" spans="1:13" ht="21.75" customHeight="1" x14ac:dyDescent="0.2">
      <c r="A376" s="8" t="s">
        <v>473</v>
      </c>
      <c r="C376" s="9">
        <v>9959016393</v>
      </c>
      <c r="E376" s="9">
        <v>-280967</v>
      </c>
      <c r="G376" s="9">
        <v>9959297360</v>
      </c>
      <c r="I376" s="9">
        <v>35409836064</v>
      </c>
      <c r="K376" s="9">
        <v>271904</v>
      </c>
      <c r="M376" s="9">
        <v>35409564160</v>
      </c>
    </row>
    <row r="377" spans="1:13" ht="21.75" customHeight="1" x14ac:dyDescent="0.2">
      <c r="A377" s="8" t="s">
        <v>474</v>
      </c>
      <c r="C377" s="9">
        <v>8544836043</v>
      </c>
      <c r="E377" s="9">
        <v>1049820</v>
      </c>
      <c r="G377" s="9">
        <v>8543786223</v>
      </c>
      <c r="I377" s="9">
        <v>67266885164</v>
      </c>
      <c r="K377" s="9">
        <v>8134904</v>
      </c>
      <c r="M377" s="9">
        <v>67258750260</v>
      </c>
    </row>
    <row r="378" spans="1:13" ht="21.75" customHeight="1" x14ac:dyDescent="0.2">
      <c r="A378" s="8" t="s">
        <v>1049</v>
      </c>
      <c r="C378" s="9">
        <v>0</v>
      </c>
      <c r="E378" s="9">
        <v>0</v>
      </c>
      <c r="G378" s="9">
        <v>0</v>
      </c>
      <c r="I378" s="9">
        <v>39172131134</v>
      </c>
      <c r="K378" s="9">
        <v>0</v>
      </c>
      <c r="M378" s="9">
        <v>39172131134</v>
      </c>
    </row>
    <row r="379" spans="1:13" ht="21.75" customHeight="1" x14ac:dyDescent="0.2">
      <c r="A379" s="8" t="s">
        <v>475</v>
      </c>
      <c r="C379" s="9">
        <v>11434426229</v>
      </c>
      <c r="E379" s="9">
        <v>0</v>
      </c>
      <c r="G379" s="9">
        <v>11434426229</v>
      </c>
      <c r="I379" s="9">
        <v>35778688523</v>
      </c>
      <c r="K379" s="9">
        <v>326284</v>
      </c>
      <c r="M379" s="9">
        <v>35778362239</v>
      </c>
    </row>
    <row r="380" spans="1:13" ht="21.75" customHeight="1" x14ac:dyDescent="0.2">
      <c r="A380" s="8" t="s">
        <v>476</v>
      </c>
      <c r="C380" s="9">
        <v>5975409825</v>
      </c>
      <c r="E380" s="9">
        <v>734140</v>
      </c>
      <c r="G380" s="9">
        <v>5974675685</v>
      </c>
      <c r="I380" s="9">
        <v>20581967175</v>
      </c>
      <c r="K380" s="9">
        <v>2583085</v>
      </c>
      <c r="M380" s="9">
        <v>20579384090</v>
      </c>
    </row>
    <row r="381" spans="1:13" ht="21.75" customHeight="1" x14ac:dyDescent="0.2">
      <c r="A381" s="8" t="s">
        <v>1050</v>
      </c>
      <c r="C381" s="9">
        <v>0</v>
      </c>
      <c r="E381" s="9">
        <v>0</v>
      </c>
      <c r="G381" s="9">
        <v>0</v>
      </c>
      <c r="I381" s="9">
        <v>17336065573</v>
      </c>
      <c r="K381" s="9">
        <v>2220547</v>
      </c>
      <c r="M381" s="9">
        <v>17333845026</v>
      </c>
    </row>
    <row r="382" spans="1:13" ht="21.75" customHeight="1" x14ac:dyDescent="0.2">
      <c r="A382" s="8" t="s">
        <v>477</v>
      </c>
      <c r="C382" s="9">
        <v>7967213109</v>
      </c>
      <c r="E382" s="9">
        <v>-224774</v>
      </c>
      <c r="G382" s="9">
        <v>7967437883</v>
      </c>
      <c r="I382" s="9">
        <v>27442622931</v>
      </c>
      <c r="K382" s="9">
        <v>36254</v>
      </c>
      <c r="M382" s="9">
        <v>27442586677</v>
      </c>
    </row>
    <row r="383" spans="1:13" ht="21.75" customHeight="1" x14ac:dyDescent="0.2">
      <c r="A383" s="8" t="s">
        <v>1051</v>
      </c>
      <c r="C383" s="9">
        <v>0</v>
      </c>
      <c r="E383" s="9">
        <v>-543807</v>
      </c>
      <c r="G383" s="9">
        <v>543807</v>
      </c>
      <c r="I383" s="9">
        <v>38360655736</v>
      </c>
      <c r="K383" s="9">
        <v>0</v>
      </c>
      <c r="M383" s="9">
        <v>38360655736</v>
      </c>
    </row>
    <row r="384" spans="1:13" ht="21.75" customHeight="1" x14ac:dyDescent="0.2">
      <c r="A384" s="8" t="s">
        <v>478</v>
      </c>
      <c r="C384" s="9">
        <v>9590163934</v>
      </c>
      <c r="E384" s="9">
        <v>-280967</v>
      </c>
      <c r="G384" s="9">
        <v>9590444901</v>
      </c>
      <c r="I384" s="9">
        <v>33196721310</v>
      </c>
      <c r="K384" s="9">
        <v>181273</v>
      </c>
      <c r="M384" s="9">
        <v>33196540037</v>
      </c>
    </row>
    <row r="385" spans="1:13" ht="21.75" customHeight="1" x14ac:dyDescent="0.2">
      <c r="A385" s="8" t="s">
        <v>479</v>
      </c>
      <c r="C385" s="9">
        <v>737704918</v>
      </c>
      <c r="E385" s="9">
        <v>-552871</v>
      </c>
      <c r="G385" s="9">
        <v>738257789</v>
      </c>
      <c r="I385" s="9">
        <v>24344262294</v>
      </c>
      <c r="K385" s="9">
        <v>0</v>
      </c>
      <c r="M385" s="9">
        <v>24344262294</v>
      </c>
    </row>
    <row r="386" spans="1:13" ht="21.75" customHeight="1" x14ac:dyDescent="0.2">
      <c r="A386" s="8" t="s">
        <v>1052</v>
      </c>
      <c r="C386" s="9">
        <v>0</v>
      </c>
      <c r="E386" s="9">
        <v>0</v>
      </c>
      <c r="G386" s="9">
        <v>0</v>
      </c>
      <c r="I386" s="9">
        <v>16598360655</v>
      </c>
      <c r="K386" s="9">
        <v>2220547</v>
      </c>
      <c r="M386" s="9">
        <v>16596140108</v>
      </c>
    </row>
    <row r="387" spans="1:13" ht="21.75" customHeight="1" x14ac:dyDescent="0.2">
      <c r="A387" s="8" t="s">
        <v>480</v>
      </c>
      <c r="C387" s="9">
        <v>15500000000</v>
      </c>
      <c r="E387" s="9">
        <v>-539213114</v>
      </c>
      <c r="G387" s="9">
        <v>16039213114</v>
      </c>
      <c r="I387" s="9">
        <v>59999999975</v>
      </c>
      <c r="K387" s="9">
        <v>100800000</v>
      </c>
      <c r="M387" s="9">
        <v>59899199975</v>
      </c>
    </row>
    <row r="388" spans="1:13" ht="21.75" customHeight="1" x14ac:dyDescent="0.2">
      <c r="A388" s="8" t="s">
        <v>1053</v>
      </c>
      <c r="C388" s="9">
        <v>0</v>
      </c>
      <c r="E388" s="9">
        <v>0</v>
      </c>
      <c r="G388" s="9">
        <v>0</v>
      </c>
      <c r="I388" s="9">
        <v>30245901638</v>
      </c>
      <c r="K388" s="9">
        <v>0</v>
      </c>
      <c r="M388" s="9">
        <v>30245901638</v>
      </c>
    </row>
    <row r="389" spans="1:13" ht="21.75" customHeight="1" x14ac:dyDescent="0.2">
      <c r="A389" s="8" t="s">
        <v>482</v>
      </c>
      <c r="C389" s="9">
        <v>12540983606</v>
      </c>
      <c r="E389" s="9">
        <v>-18127</v>
      </c>
      <c r="G389" s="9">
        <v>12541001733</v>
      </c>
      <c r="I389" s="9">
        <v>56803278686</v>
      </c>
      <c r="K389" s="9">
        <v>0</v>
      </c>
      <c r="M389" s="9">
        <v>56803278686</v>
      </c>
    </row>
    <row r="390" spans="1:13" ht="21.75" customHeight="1" x14ac:dyDescent="0.2">
      <c r="A390" s="8" t="s">
        <v>484</v>
      </c>
      <c r="C390" s="9">
        <v>45737704916</v>
      </c>
      <c r="E390" s="9">
        <v>-184609</v>
      </c>
      <c r="G390" s="9">
        <v>45737889525</v>
      </c>
      <c r="I390" s="9">
        <v>132786885240</v>
      </c>
      <c r="K390" s="9">
        <v>60492343</v>
      </c>
      <c r="M390" s="9">
        <v>132726392897</v>
      </c>
    </row>
    <row r="391" spans="1:13" ht="21.75" customHeight="1" x14ac:dyDescent="0.2">
      <c r="A391" s="8" t="s">
        <v>1054</v>
      </c>
      <c r="C391" s="9">
        <v>0</v>
      </c>
      <c r="E391" s="9">
        <v>0</v>
      </c>
      <c r="G391" s="9">
        <v>0</v>
      </c>
      <c r="I391" s="9">
        <v>14754098360</v>
      </c>
      <c r="K391" s="9">
        <v>0</v>
      </c>
      <c r="M391" s="9">
        <v>14754098360</v>
      </c>
    </row>
    <row r="392" spans="1:13" ht="21.75" customHeight="1" x14ac:dyDescent="0.2">
      <c r="A392" s="8" t="s">
        <v>486</v>
      </c>
      <c r="C392" s="9">
        <v>442622950</v>
      </c>
      <c r="E392" s="9">
        <v>-27190</v>
      </c>
      <c r="G392" s="9">
        <v>442650140</v>
      </c>
      <c r="I392" s="9">
        <v>12836065550</v>
      </c>
      <c r="K392" s="9">
        <v>0</v>
      </c>
      <c r="M392" s="9">
        <v>12836065550</v>
      </c>
    </row>
    <row r="393" spans="1:13" ht="21.75" customHeight="1" x14ac:dyDescent="0.2">
      <c r="A393" s="8" t="s">
        <v>1055</v>
      </c>
      <c r="C393" s="9">
        <v>0</v>
      </c>
      <c r="E393" s="9">
        <v>0</v>
      </c>
      <c r="G393" s="9">
        <v>0</v>
      </c>
      <c r="I393" s="9">
        <v>17336065573</v>
      </c>
      <c r="K393" s="9">
        <v>0</v>
      </c>
      <c r="M393" s="9">
        <v>17336065573</v>
      </c>
    </row>
    <row r="394" spans="1:13" ht="21.75" customHeight="1" x14ac:dyDescent="0.2">
      <c r="A394" s="8" t="s">
        <v>1056</v>
      </c>
      <c r="C394" s="9">
        <v>0</v>
      </c>
      <c r="E394" s="9">
        <v>0</v>
      </c>
      <c r="G394" s="9">
        <v>0</v>
      </c>
      <c r="I394" s="9">
        <v>9737704900</v>
      </c>
      <c r="K394" s="9">
        <v>0</v>
      </c>
      <c r="M394" s="9">
        <v>9737704900</v>
      </c>
    </row>
    <row r="395" spans="1:13" ht="21.75" customHeight="1" x14ac:dyDescent="0.2">
      <c r="A395" s="8" t="s">
        <v>487</v>
      </c>
      <c r="C395" s="9">
        <v>50819672122</v>
      </c>
      <c r="E395" s="9">
        <v>-83528415</v>
      </c>
      <c r="G395" s="9">
        <v>50903200537</v>
      </c>
      <c r="I395" s="9">
        <v>142622950794</v>
      </c>
      <c r="K395" s="9">
        <v>240596421</v>
      </c>
      <c r="M395" s="9">
        <v>142382354373</v>
      </c>
    </row>
    <row r="396" spans="1:13" ht="21.75" customHeight="1" x14ac:dyDescent="0.2">
      <c r="A396" s="8" t="s">
        <v>488</v>
      </c>
      <c r="C396" s="9">
        <v>228688524580</v>
      </c>
      <c r="E396" s="9">
        <v>-481892109</v>
      </c>
      <c r="G396" s="9">
        <v>229170416689</v>
      </c>
      <c r="I396" s="9">
        <v>634426229480</v>
      </c>
      <c r="K396" s="9">
        <v>637301323</v>
      </c>
      <c r="M396" s="9">
        <v>633788928157</v>
      </c>
    </row>
    <row r="397" spans="1:13" ht="21.75" customHeight="1" x14ac:dyDescent="0.2">
      <c r="A397" s="8" t="s">
        <v>490</v>
      </c>
      <c r="C397" s="9">
        <v>33750000000</v>
      </c>
      <c r="E397" s="9">
        <v>-116833864</v>
      </c>
      <c r="G397" s="9">
        <v>33866833864</v>
      </c>
      <c r="I397" s="9">
        <v>103750000000</v>
      </c>
      <c r="K397" s="9">
        <v>38638773</v>
      </c>
      <c r="M397" s="9">
        <v>103711361227</v>
      </c>
    </row>
    <row r="398" spans="1:13" ht="21.75" customHeight="1" x14ac:dyDescent="0.2">
      <c r="A398" s="8" t="s">
        <v>1057</v>
      </c>
      <c r="C398" s="9">
        <v>0</v>
      </c>
      <c r="E398" s="9">
        <v>0</v>
      </c>
      <c r="G398" s="9">
        <v>0</v>
      </c>
      <c r="I398" s="9">
        <v>42491803248</v>
      </c>
      <c r="K398" s="9">
        <v>4495474</v>
      </c>
      <c r="M398" s="9">
        <v>42487307774</v>
      </c>
    </row>
    <row r="399" spans="1:13" ht="21.75" customHeight="1" x14ac:dyDescent="0.2">
      <c r="A399" s="8" t="s">
        <v>491</v>
      </c>
      <c r="C399" s="9">
        <v>737704918</v>
      </c>
      <c r="E399" s="9">
        <v>0</v>
      </c>
      <c r="G399" s="9">
        <v>737704918</v>
      </c>
      <c r="I399" s="9">
        <v>45368852457</v>
      </c>
      <c r="K399" s="9">
        <v>0</v>
      </c>
      <c r="M399" s="9">
        <v>45368852457</v>
      </c>
    </row>
    <row r="400" spans="1:13" ht="21.75" customHeight="1" x14ac:dyDescent="0.2">
      <c r="A400" s="8" t="s">
        <v>492</v>
      </c>
      <c r="C400" s="9">
        <v>60450000000</v>
      </c>
      <c r="E400" s="9">
        <v>-71521431</v>
      </c>
      <c r="G400" s="9">
        <v>60521521431</v>
      </c>
      <c r="I400" s="9">
        <v>163800000000</v>
      </c>
      <c r="K400" s="9">
        <v>247833408</v>
      </c>
      <c r="M400" s="9">
        <v>163552166592</v>
      </c>
    </row>
    <row r="401" spans="1:13" ht="21.75" customHeight="1" x14ac:dyDescent="0.2">
      <c r="A401" s="8" t="s">
        <v>1058</v>
      </c>
      <c r="C401" s="9">
        <v>0</v>
      </c>
      <c r="E401" s="9">
        <v>-505700838</v>
      </c>
      <c r="G401" s="9">
        <v>505700838</v>
      </c>
      <c r="I401" s="9">
        <v>154229508150</v>
      </c>
      <c r="K401" s="9">
        <v>0</v>
      </c>
      <c r="M401" s="9">
        <v>154229508150</v>
      </c>
    </row>
    <row r="402" spans="1:13" ht="21.75" customHeight="1" x14ac:dyDescent="0.2">
      <c r="A402" s="8" t="s">
        <v>493</v>
      </c>
      <c r="C402" s="9">
        <v>22868852458</v>
      </c>
      <c r="E402" s="9">
        <v>-504332</v>
      </c>
      <c r="G402" s="9">
        <v>22869356790</v>
      </c>
      <c r="I402" s="9">
        <v>60491803276</v>
      </c>
      <c r="K402" s="9">
        <v>117753490</v>
      </c>
      <c r="M402" s="9">
        <v>60374049786</v>
      </c>
    </row>
    <row r="403" spans="1:13" ht="21.75" customHeight="1" x14ac:dyDescent="0.2">
      <c r="A403" s="8" t="s">
        <v>1059</v>
      </c>
      <c r="C403" s="9">
        <v>0</v>
      </c>
      <c r="E403" s="9">
        <v>-99797743</v>
      </c>
      <c r="G403" s="9">
        <v>99797743</v>
      </c>
      <c r="I403" s="9">
        <v>139344262270</v>
      </c>
      <c r="K403" s="9">
        <v>0</v>
      </c>
      <c r="M403" s="9">
        <v>139344262270</v>
      </c>
    </row>
    <row r="404" spans="1:13" ht="21.75" customHeight="1" x14ac:dyDescent="0.2">
      <c r="A404" s="8" t="s">
        <v>496</v>
      </c>
      <c r="C404" s="9">
        <v>43450819664</v>
      </c>
      <c r="E404" s="9">
        <v>-1044579</v>
      </c>
      <c r="G404" s="9">
        <v>43451864243</v>
      </c>
      <c r="I404" s="9">
        <v>113532786864</v>
      </c>
      <c r="K404" s="9">
        <v>231593319</v>
      </c>
      <c r="M404" s="9">
        <v>113301193545</v>
      </c>
    </row>
    <row r="405" spans="1:13" ht="21.75" customHeight="1" x14ac:dyDescent="0.2">
      <c r="A405" s="8" t="s">
        <v>498</v>
      </c>
      <c r="C405" s="9">
        <v>12540983606</v>
      </c>
      <c r="E405" s="9">
        <v>1540787</v>
      </c>
      <c r="G405" s="9">
        <v>12539442819</v>
      </c>
      <c r="I405" s="9">
        <v>48688524588</v>
      </c>
      <c r="K405" s="9">
        <v>5528708</v>
      </c>
      <c r="M405" s="9">
        <v>48682995880</v>
      </c>
    </row>
    <row r="406" spans="1:13" ht="21.75" customHeight="1" x14ac:dyDescent="0.2">
      <c r="A406" s="8" t="s">
        <v>499</v>
      </c>
      <c r="C406" s="9">
        <v>22868852468</v>
      </c>
      <c r="E406" s="9">
        <v>525680</v>
      </c>
      <c r="G406" s="9">
        <v>22868326788</v>
      </c>
      <c r="I406" s="9">
        <v>58278688532</v>
      </c>
      <c r="K406" s="9">
        <v>543807</v>
      </c>
      <c r="M406" s="9">
        <v>58278144725</v>
      </c>
    </row>
    <row r="407" spans="1:13" ht="21.75" customHeight="1" x14ac:dyDescent="0.2">
      <c r="A407" s="8" t="s">
        <v>500</v>
      </c>
      <c r="C407" s="9">
        <v>442622960</v>
      </c>
      <c r="E407" s="9">
        <v>-5438</v>
      </c>
      <c r="G407" s="9">
        <v>442628398</v>
      </c>
      <c r="I407" s="9">
        <v>11065573760</v>
      </c>
      <c r="K407" s="9">
        <v>0</v>
      </c>
      <c r="M407" s="9">
        <v>11065573760</v>
      </c>
    </row>
    <row r="408" spans="1:13" ht="21.75" customHeight="1" x14ac:dyDescent="0.2">
      <c r="A408" s="8" t="s">
        <v>501</v>
      </c>
      <c r="C408" s="9">
        <v>6860655725</v>
      </c>
      <c r="E408" s="9">
        <v>157704</v>
      </c>
      <c r="G408" s="9">
        <v>6860498021</v>
      </c>
      <c r="I408" s="9">
        <v>17483606525</v>
      </c>
      <c r="K408" s="9">
        <v>163142</v>
      </c>
      <c r="M408" s="9">
        <v>17483443383</v>
      </c>
    </row>
    <row r="409" spans="1:13" ht="21.75" customHeight="1" x14ac:dyDescent="0.2">
      <c r="A409" s="8" t="s">
        <v>502</v>
      </c>
      <c r="C409" s="9">
        <v>382131182</v>
      </c>
      <c r="E409" s="9">
        <v>-4695</v>
      </c>
      <c r="G409" s="9">
        <v>382135877</v>
      </c>
      <c r="I409" s="9">
        <v>9553278686</v>
      </c>
      <c r="K409" s="9">
        <v>0</v>
      </c>
      <c r="M409" s="9">
        <v>9553278686</v>
      </c>
    </row>
    <row r="410" spans="1:13" ht="21.75" customHeight="1" x14ac:dyDescent="0.2">
      <c r="A410" s="8" t="s">
        <v>503</v>
      </c>
      <c r="C410" s="9">
        <v>59758090137</v>
      </c>
      <c r="E410" s="9">
        <v>-1100679002</v>
      </c>
      <c r="G410" s="9">
        <v>60858769139</v>
      </c>
      <c r="I410" s="9">
        <v>344090024526</v>
      </c>
      <c r="K410" s="9">
        <v>161837667</v>
      </c>
      <c r="M410" s="9">
        <v>343928186859</v>
      </c>
    </row>
    <row r="411" spans="1:13" ht="21.75" customHeight="1" x14ac:dyDescent="0.2">
      <c r="A411" s="8" t="s">
        <v>505</v>
      </c>
      <c r="C411" s="9">
        <v>11434426229</v>
      </c>
      <c r="E411" s="9">
        <v>-1586105</v>
      </c>
      <c r="G411" s="9">
        <v>11436012334</v>
      </c>
      <c r="I411" s="9">
        <v>28401639343</v>
      </c>
      <c r="K411" s="9">
        <v>271904</v>
      </c>
      <c r="M411" s="9">
        <v>28401367439</v>
      </c>
    </row>
    <row r="412" spans="1:13" ht="21.75" customHeight="1" x14ac:dyDescent="0.2">
      <c r="A412" s="8" t="s">
        <v>506</v>
      </c>
      <c r="C412" s="9">
        <v>15245901618</v>
      </c>
      <c r="E412" s="9">
        <v>-457146</v>
      </c>
      <c r="G412" s="9">
        <v>15246358764</v>
      </c>
      <c r="I412" s="9">
        <v>36885245850</v>
      </c>
      <c r="K412" s="9">
        <v>69058529</v>
      </c>
      <c r="M412" s="9">
        <v>36816187321</v>
      </c>
    </row>
    <row r="413" spans="1:13" ht="21.75" customHeight="1" x14ac:dyDescent="0.2">
      <c r="A413" s="8" t="s">
        <v>508</v>
      </c>
      <c r="C413" s="9">
        <v>11877049155</v>
      </c>
      <c r="E413" s="9">
        <v>1459215</v>
      </c>
      <c r="G413" s="9">
        <v>11875589940</v>
      </c>
      <c r="I413" s="9">
        <v>31352458955</v>
      </c>
      <c r="K413" s="9">
        <v>3580064</v>
      </c>
      <c r="M413" s="9">
        <v>31348878891</v>
      </c>
    </row>
    <row r="414" spans="1:13" ht="21.75" customHeight="1" x14ac:dyDescent="0.2">
      <c r="A414" s="8" t="s">
        <v>509</v>
      </c>
      <c r="C414" s="9">
        <v>8557377041</v>
      </c>
      <c r="E414" s="9">
        <v>101510</v>
      </c>
      <c r="G414" s="9">
        <v>8557275531</v>
      </c>
      <c r="I414" s="9">
        <v>21245901622</v>
      </c>
      <c r="K414" s="9">
        <v>108761</v>
      </c>
      <c r="M414" s="9">
        <v>21245792861</v>
      </c>
    </row>
    <row r="415" spans="1:13" ht="21.75" customHeight="1" x14ac:dyDescent="0.2">
      <c r="A415" s="8" t="s">
        <v>510</v>
      </c>
      <c r="C415" s="9">
        <v>6860655725</v>
      </c>
      <c r="E415" s="9">
        <v>842901</v>
      </c>
      <c r="G415" s="9">
        <v>6859812824</v>
      </c>
      <c r="I415" s="9">
        <v>16377049150</v>
      </c>
      <c r="K415" s="9">
        <v>3643509</v>
      </c>
      <c r="M415" s="9">
        <v>16373405641</v>
      </c>
    </row>
    <row r="416" spans="1:13" ht="21.75" customHeight="1" x14ac:dyDescent="0.2">
      <c r="A416" s="8" t="s">
        <v>511</v>
      </c>
      <c r="C416" s="9">
        <v>11434426229</v>
      </c>
      <c r="E416" s="9">
        <v>262841</v>
      </c>
      <c r="G416" s="9">
        <v>11434163388</v>
      </c>
      <c r="I416" s="9">
        <v>26557377048</v>
      </c>
      <c r="K416" s="9">
        <v>271904</v>
      </c>
      <c r="M416" s="9">
        <v>26557105144</v>
      </c>
    </row>
    <row r="417" spans="1:13" ht="21.75" customHeight="1" x14ac:dyDescent="0.2">
      <c r="A417" s="8" t="s">
        <v>512</v>
      </c>
      <c r="C417" s="9">
        <v>7318032763</v>
      </c>
      <c r="E417" s="9">
        <v>899095</v>
      </c>
      <c r="G417" s="9">
        <v>7317133668</v>
      </c>
      <c r="I417" s="9">
        <v>16996721256</v>
      </c>
      <c r="K417" s="9">
        <v>1943205</v>
      </c>
      <c r="M417" s="9">
        <v>16994778051</v>
      </c>
    </row>
    <row r="418" spans="1:13" ht="21.75" customHeight="1" x14ac:dyDescent="0.2">
      <c r="A418" s="8" t="s">
        <v>513</v>
      </c>
      <c r="C418" s="9">
        <v>11434426229</v>
      </c>
      <c r="E418" s="9">
        <v>1404835</v>
      </c>
      <c r="G418" s="9">
        <v>11433021394</v>
      </c>
      <c r="I418" s="9">
        <v>25819672130</v>
      </c>
      <c r="K418" s="9">
        <v>2809671</v>
      </c>
      <c r="M418" s="9">
        <v>25816862459</v>
      </c>
    </row>
    <row r="419" spans="1:13" ht="21.75" customHeight="1" x14ac:dyDescent="0.2">
      <c r="A419" s="8" t="s">
        <v>514</v>
      </c>
      <c r="C419" s="9">
        <v>11434426229</v>
      </c>
      <c r="E419" s="9">
        <v>262841</v>
      </c>
      <c r="G419" s="9">
        <v>11434163388</v>
      </c>
      <c r="I419" s="9">
        <v>25819672130</v>
      </c>
      <c r="K419" s="9">
        <v>271904</v>
      </c>
      <c r="M419" s="9">
        <v>25819400226</v>
      </c>
    </row>
    <row r="420" spans="1:13" ht="21.75" customHeight="1" x14ac:dyDescent="0.2">
      <c r="A420" s="8" t="s">
        <v>515</v>
      </c>
      <c r="C420" s="9">
        <v>11434426229</v>
      </c>
      <c r="E420" s="9">
        <v>1404836</v>
      </c>
      <c r="G420" s="9">
        <v>11433021393</v>
      </c>
      <c r="I420" s="9">
        <v>25450819671</v>
      </c>
      <c r="K420" s="9">
        <v>2900306</v>
      </c>
      <c r="M420" s="9">
        <v>25447919365</v>
      </c>
    </row>
    <row r="421" spans="1:13" ht="21.75" customHeight="1" x14ac:dyDescent="0.2">
      <c r="A421" s="8" t="s">
        <v>516</v>
      </c>
      <c r="C421" s="9">
        <v>442622950</v>
      </c>
      <c r="E421" s="9">
        <v>-897282</v>
      </c>
      <c r="G421" s="9">
        <v>443520232</v>
      </c>
      <c r="I421" s="9">
        <v>8852459000</v>
      </c>
      <c r="K421" s="9">
        <v>0</v>
      </c>
      <c r="M421" s="9">
        <v>8852459000</v>
      </c>
    </row>
    <row r="422" spans="1:13" ht="21.75" customHeight="1" x14ac:dyDescent="0.2">
      <c r="A422" s="8" t="s">
        <v>517</v>
      </c>
      <c r="C422" s="9">
        <v>295081966</v>
      </c>
      <c r="E422" s="9">
        <v>-598188</v>
      </c>
      <c r="G422" s="9">
        <v>295680154</v>
      </c>
      <c r="I422" s="9">
        <v>5901639320</v>
      </c>
      <c r="K422" s="9">
        <v>0</v>
      </c>
      <c r="M422" s="9">
        <v>5901639320</v>
      </c>
    </row>
    <row r="423" spans="1:13" ht="21.75" customHeight="1" x14ac:dyDescent="0.2">
      <c r="A423" s="8" t="s">
        <v>518</v>
      </c>
      <c r="C423" s="9">
        <v>11434426229</v>
      </c>
      <c r="E423" s="9">
        <v>262841</v>
      </c>
      <c r="G423" s="9">
        <v>11434163388</v>
      </c>
      <c r="I423" s="9">
        <v>25450819671</v>
      </c>
      <c r="K423" s="9">
        <v>271904</v>
      </c>
      <c r="M423" s="9">
        <v>25450547767</v>
      </c>
    </row>
    <row r="424" spans="1:13" ht="21.75" customHeight="1" x14ac:dyDescent="0.2">
      <c r="A424" s="8" t="s">
        <v>519</v>
      </c>
      <c r="C424" s="9">
        <v>9147540977</v>
      </c>
      <c r="E424" s="9">
        <v>210272</v>
      </c>
      <c r="G424" s="9">
        <v>9147330705</v>
      </c>
      <c r="I424" s="9">
        <v>20360655723</v>
      </c>
      <c r="K424" s="9">
        <v>217523</v>
      </c>
      <c r="M424" s="9">
        <v>20360438200</v>
      </c>
    </row>
    <row r="425" spans="1:13" ht="21.75" customHeight="1" x14ac:dyDescent="0.2">
      <c r="A425" s="8" t="s">
        <v>520</v>
      </c>
      <c r="C425" s="9">
        <v>9147540977</v>
      </c>
      <c r="E425" s="9">
        <v>210272</v>
      </c>
      <c r="G425" s="9">
        <v>9147330705</v>
      </c>
      <c r="I425" s="9">
        <v>20360655723</v>
      </c>
      <c r="K425" s="9">
        <v>217523</v>
      </c>
      <c r="M425" s="9">
        <v>20360438200</v>
      </c>
    </row>
    <row r="426" spans="1:13" ht="21.75" customHeight="1" x14ac:dyDescent="0.2">
      <c r="A426" s="8" t="s">
        <v>521</v>
      </c>
      <c r="C426" s="9">
        <v>9590163934</v>
      </c>
      <c r="E426" s="9">
        <v>-54381</v>
      </c>
      <c r="G426" s="9">
        <v>9590218315</v>
      </c>
      <c r="I426" s="9">
        <v>22499999999</v>
      </c>
      <c r="K426" s="9">
        <v>0</v>
      </c>
      <c r="M426" s="9">
        <v>22499999999</v>
      </c>
    </row>
    <row r="427" spans="1:13" ht="21.75" customHeight="1" x14ac:dyDescent="0.2">
      <c r="A427" s="8" t="s">
        <v>522</v>
      </c>
      <c r="C427" s="9">
        <v>11434426229</v>
      </c>
      <c r="E427" s="9">
        <v>1404835</v>
      </c>
      <c r="G427" s="9">
        <v>11433021394</v>
      </c>
      <c r="I427" s="9">
        <v>24344262294</v>
      </c>
      <c r="K427" s="9">
        <v>2809671</v>
      </c>
      <c r="M427" s="9">
        <v>24341452623</v>
      </c>
    </row>
    <row r="428" spans="1:13" ht="21.75" customHeight="1" x14ac:dyDescent="0.2">
      <c r="A428" s="8" t="s">
        <v>523</v>
      </c>
      <c r="C428" s="9">
        <v>15093442595</v>
      </c>
      <c r="E428" s="9">
        <v>1483507</v>
      </c>
      <c r="G428" s="9">
        <v>15091959088</v>
      </c>
      <c r="I428" s="9">
        <v>31647540925</v>
      </c>
      <c r="K428" s="9">
        <v>1974021</v>
      </c>
      <c r="M428" s="9">
        <v>31645566904</v>
      </c>
    </row>
    <row r="429" spans="1:13" ht="21.75" customHeight="1" x14ac:dyDescent="0.2">
      <c r="A429" s="8" t="s">
        <v>525</v>
      </c>
      <c r="C429" s="9">
        <v>15934426218</v>
      </c>
      <c r="E429" s="9">
        <v>1957707</v>
      </c>
      <c r="G429" s="9">
        <v>15932468511</v>
      </c>
      <c r="I429" s="9">
        <v>34819672106</v>
      </c>
      <c r="K429" s="9">
        <v>4640490</v>
      </c>
      <c r="M429" s="9">
        <v>34815031616</v>
      </c>
    </row>
    <row r="430" spans="1:13" ht="21.75" customHeight="1" x14ac:dyDescent="0.2">
      <c r="A430" s="8" t="s">
        <v>526</v>
      </c>
      <c r="C430" s="9">
        <v>885245900</v>
      </c>
      <c r="E430" s="9">
        <v>-1359518</v>
      </c>
      <c r="G430" s="9">
        <v>886605418</v>
      </c>
      <c r="I430" s="9">
        <v>14163934400</v>
      </c>
      <c r="K430" s="9">
        <v>0</v>
      </c>
      <c r="M430" s="9">
        <v>14163934400</v>
      </c>
    </row>
    <row r="431" spans="1:13" ht="21.75" customHeight="1" x14ac:dyDescent="0.2">
      <c r="A431" s="8" t="s">
        <v>527</v>
      </c>
      <c r="C431" s="9">
        <v>1180327880</v>
      </c>
      <c r="E431" s="9">
        <v>-14502</v>
      </c>
      <c r="G431" s="9">
        <v>1180342382</v>
      </c>
      <c r="I431" s="9">
        <v>18885245900</v>
      </c>
      <c r="K431" s="9">
        <v>0</v>
      </c>
      <c r="M431" s="9">
        <v>18885245900</v>
      </c>
    </row>
    <row r="432" spans="1:13" ht="21.75" customHeight="1" x14ac:dyDescent="0.2">
      <c r="A432" s="8" t="s">
        <v>528</v>
      </c>
      <c r="C432" s="9">
        <v>885245900</v>
      </c>
      <c r="E432" s="9">
        <v>-10876</v>
      </c>
      <c r="G432" s="9">
        <v>885256776</v>
      </c>
      <c r="I432" s="9">
        <v>14163934400</v>
      </c>
      <c r="K432" s="9">
        <v>0</v>
      </c>
      <c r="M432" s="9">
        <v>14163934400</v>
      </c>
    </row>
    <row r="433" spans="1:13" ht="21.75" customHeight="1" x14ac:dyDescent="0.2">
      <c r="A433" s="8" t="s">
        <v>529</v>
      </c>
      <c r="C433" s="9">
        <v>50819672122</v>
      </c>
      <c r="E433" s="9">
        <v>10319814</v>
      </c>
      <c r="G433" s="9">
        <v>50809352308</v>
      </c>
      <c r="I433" s="9">
        <v>98360655720</v>
      </c>
      <c r="K433" s="9">
        <v>49255919</v>
      </c>
      <c r="M433" s="9">
        <v>98311399801</v>
      </c>
    </row>
    <row r="434" spans="1:13" ht="21.75" customHeight="1" x14ac:dyDescent="0.2">
      <c r="A434" s="8" t="s">
        <v>530</v>
      </c>
      <c r="C434" s="9">
        <v>206475409814</v>
      </c>
      <c r="E434" s="9">
        <v>-202196320</v>
      </c>
      <c r="G434" s="9">
        <v>206677606134</v>
      </c>
      <c r="I434" s="9">
        <v>401557377006</v>
      </c>
      <c r="K434" s="9">
        <v>273452406</v>
      </c>
      <c r="M434" s="9">
        <v>401283924600</v>
      </c>
    </row>
    <row r="435" spans="1:13" ht="21.75" customHeight="1" x14ac:dyDescent="0.2">
      <c r="A435" s="8" t="s">
        <v>532</v>
      </c>
      <c r="C435" s="9">
        <v>58442622931</v>
      </c>
      <c r="E435" s="9">
        <v>-783605</v>
      </c>
      <c r="G435" s="9">
        <v>58443406536</v>
      </c>
      <c r="I435" s="9">
        <v>105573770456</v>
      </c>
      <c r="K435" s="9">
        <v>229874539</v>
      </c>
      <c r="M435" s="9">
        <v>105343895917</v>
      </c>
    </row>
    <row r="436" spans="1:13" ht="21.75" customHeight="1" x14ac:dyDescent="0.2">
      <c r="A436" s="8" t="s">
        <v>533</v>
      </c>
      <c r="C436" s="9">
        <v>30688524568</v>
      </c>
      <c r="E436" s="9">
        <v>3770398</v>
      </c>
      <c r="G436" s="9">
        <v>30684754170</v>
      </c>
      <c r="I436" s="9">
        <v>57836065532</v>
      </c>
      <c r="K436" s="9">
        <v>6380673</v>
      </c>
      <c r="M436" s="9">
        <v>57829684859</v>
      </c>
    </row>
    <row r="437" spans="1:13" ht="21.75" customHeight="1" x14ac:dyDescent="0.2">
      <c r="A437" s="8" t="s">
        <v>534</v>
      </c>
      <c r="C437" s="9">
        <v>68606557374</v>
      </c>
      <c r="E437" s="9">
        <v>-226709316</v>
      </c>
      <c r="G437" s="9">
        <v>68833266690</v>
      </c>
      <c r="I437" s="9">
        <v>115081967208</v>
      </c>
      <c r="K437" s="9">
        <v>151139544</v>
      </c>
      <c r="M437" s="9">
        <v>114930827664</v>
      </c>
    </row>
    <row r="438" spans="1:13" ht="21.75" customHeight="1" x14ac:dyDescent="0.2">
      <c r="A438" s="8" t="s">
        <v>536</v>
      </c>
      <c r="C438" s="9">
        <v>34303278687</v>
      </c>
      <c r="E438" s="9">
        <v>4214507</v>
      </c>
      <c r="G438" s="9">
        <v>34299064180</v>
      </c>
      <c r="I438" s="9">
        <v>57540983604</v>
      </c>
      <c r="K438" s="9">
        <v>5537772</v>
      </c>
      <c r="M438" s="9">
        <v>57535445832</v>
      </c>
    </row>
    <row r="439" spans="1:13" ht="21.75" customHeight="1" x14ac:dyDescent="0.2">
      <c r="A439" s="8" t="s">
        <v>537</v>
      </c>
      <c r="C439" s="9">
        <v>9590163934</v>
      </c>
      <c r="E439" s="9">
        <v>-184218</v>
      </c>
      <c r="G439" s="9">
        <v>9590348152</v>
      </c>
      <c r="I439" s="9">
        <v>17336065573</v>
      </c>
      <c r="K439" s="9">
        <v>0</v>
      </c>
      <c r="M439" s="9">
        <v>17336065573</v>
      </c>
    </row>
    <row r="440" spans="1:13" ht="21.75" customHeight="1" x14ac:dyDescent="0.2">
      <c r="A440" s="8" t="s">
        <v>538</v>
      </c>
      <c r="C440" s="9">
        <v>3430327847</v>
      </c>
      <c r="E440" s="9">
        <v>-174018</v>
      </c>
      <c r="G440" s="9">
        <v>3430501865</v>
      </c>
      <c r="I440" s="9">
        <v>6897540949</v>
      </c>
      <c r="K440" s="9">
        <v>1090334</v>
      </c>
      <c r="M440" s="9">
        <v>6896450615</v>
      </c>
    </row>
    <row r="441" spans="1:13" ht="21.75" customHeight="1" x14ac:dyDescent="0.2">
      <c r="A441" s="8" t="s">
        <v>539</v>
      </c>
      <c r="C441" s="9">
        <v>11434426229</v>
      </c>
      <c r="E441" s="9">
        <v>1404835</v>
      </c>
      <c r="G441" s="9">
        <v>11433021394</v>
      </c>
      <c r="I441" s="9">
        <v>18073770491</v>
      </c>
      <c r="K441" s="9">
        <v>1993960</v>
      </c>
      <c r="M441" s="9">
        <v>18071776531</v>
      </c>
    </row>
    <row r="442" spans="1:13" ht="21.75" customHeight="1" x14ac:dyDescent="0.2">
      <c r="A442" s="8" t="s">
        <v>1060</v>
      </c>
      <c r="C442" s="9">
        <v>0</v>
      </c>
      <c r="E442" s="9">
        <v>0</v>
      </c>
      <c r="G442" s="9">
        <v>0</v>
      </c>
      <c r="I442" s="9">
        <v>5532786885</v>
      </c>
      <c r="K442" s="9">
        <v>4078555</v>
      </c>
      <c r="M442" s="9">
        <v>5528708330</v>
      </c>
    </row>
    <row r="443" spans="1:13" ht="21.75" customHeight="1" x14ac:dyDescent="0.2">
      <c r="A443" s="8" t="s">
        <v>540</v>
      </c>
      <c r="C443" s="9">
        <v>22868852458</v>
      </c>
      <c r="E443" s="9">
        <v>561934</v>
      </c>
      <c r="G443" s="9">
        <v>22868290524</v>
      </c>
      <c r="I443" s="9">
        <v>35409836064</v>
      </c>
      <c r="K443" s="9">
        <v>561934</v>
      </c>
      <c r="M443" s="9">
        <v>35409274130</v>
      </c>
    </row>
    <row r="444" spans="1:13" ht="21.75" customHeight="1" x14ac:dyDescent="0.2">
      <c r="A444" s="8" t="s">
        <v>541</v>
      </c>
      <c r="C444" s="9">
        <v>19918032786</v>
      </c>
      <c r="E444" s="9">
        <v>1453102</v>
      </c>
      <c r="G444" s="9">
        <v>19916579684</v>
      </c>
      <c r="I444" s="9">
        <v>31721311474</v>
      </c>
      <c r="K444" s="9">
        <v>2450082</v>
      </c>
      <c r="M444" s="9">
        <v>31718861392</v>
      </c>
    </row>
    <row r="445" spans="1:13" ht="21.75" customHeight="1" x14ac:dyDescent="0.2">
      <c r="A445" s="8" t="s">
        <v>542</v>
      </c>
      <c r="C445" s="9">
        <v>13942622934</v>
      </c>
      <c r="E445" s="9">
        <v>-634442</v>
      </c>
      <c r="G445" s="9">
        <v>13943257376</v>
      </c>
      <c r="I445" s="9">
        <v>21688524564</v>
      </c>
      <c r="K445" s="9">
        <v>0</v>
      </c>
      <c r="M445" s="9">
        <v>21688524564</v>
      </c>
    </row>
    <row r="446" spans="1:13" ht="21.75" customHeight="1" x14ac:dyDescent="0.2">
      <c r="A446" s="8" t="s">
        <v>543</v>
      </c>
      <c r="C446" s="9">
        <v>6971311467</v>
      </c>
      <c r="E446" s="9">
        <v>-101511</v>
      </c>
      <c r="G446" s="9">
        <v>6971412978</v>
      </c>
      <c r="I446" s="9">
        <v>13426229495</v>
      </c>
      <c r="K446" s="9">
        <v>1712993</v>
      </c>
      <c r="M446" s="9">
        <v>13424516502</v>
      </c>
    </row>
    <row r="447" spans="1:13" ht="21.75" customHeight="1" x14ac:dyDescent="0.2">
      <c r="A447" s="8" t="s">
        <v>544</v>
      </c>
      <c r="C447" s="9">
        <v>42</v>
      </c>
      <c r="E447" s="9">
        <v>0</v>
      </c>
      <c r="G447" s="9">
        <v>42</v>
      </c>
      <c r="I447" s="9">
        <v>42</v>
      </c>
      <c r="K447" s="9">
        <v>0</v>
      </c>
      <c r="M447" s="9">
        <v>42</v>
      </c>
    </row>
    <row r="448" spans="1:13" ht="21.75" customHeight="1" x14ac:dyDescent="0.2">
      <c r="A448" s="8" t="s">
        <v>545</v>
      </c>
      <c r="C448" s="9">
        <v>73688524580</v>
      </c>
      <c r="E448" s="9">
        <v>267850049</v>
      </c>
      <c r="G448" s="9">
        <v>73420674531</v>
      </c>
      <c r="I448" s="9">
        <v>104590163920</v>
      </c>
      <c r="K448" s="9">
        <v>717146905</v>
      </c>
      <c r="M448" s="9">
        <v>103873017015</v>
      </c>
    </row>
    <row r="449" spans="1:13" ht="21.75" customHeight="1" x14ac:dyDescent="0.2">
      <c r="A449" s="8" t="s">
        <v>547</v>
      </c>
      <c r="C449" s="9">
        <v>11434426229</v>
      </c>
      <c r="E449" s="9">
        <v>1404835</v>
      </c>
      <c r="G449" s="9">
        <v>11433021394</v>
      </c>
      <c r="I449" s="9">
        <v>15491803278</v>
      </c>
      <c r="K449" s="9">
        <v>1676739</v>
      </c>
      <c r="M449" s="9">
        <v>15490126539</v>
      </c>
    </row>
    <row r="450" spans="1:13" ht="21.75" customHeight="1" x14ac:dyDescent="0.2">
      <c r="A450" s="8" t="s">
        <v>548</v>
      </c>
      <c r="C450" s="9">
        <v>81311475389</v>
      </c>
      <c r="E450" s="9">
        <v>-27876772</v>
      </c>
      <c r="G450" s="9">
        <v>81339352161</v>
      </c>
      <c r="I450" s="9">
        <v>104918032760</v>
      </c>
      <c r="K450" s="9">
        <v>390274808</v>
      </c>
      <c r="M450" s="9">
        <v>104527757952</v>
      </c>
    </row>
    <row r="451" spans="1:13" ht="21.75" customHeight="1" x14ac:dyDescent="0.2">
      <c r="A451" s="8" t="s">
        <v>550</v>
      </c>
      <c r="C451" s="9">
        <v>11910983580</v>
      </c>
      <c r="E451" s="9">
        <v>-54199</v>
      </c>
      <c r="G451" s="9">
        <v>11911037779</v>
      </c>
      <c r="I451" s="9">
        <v>14557868820</v>
      </c>
      <c r="K451" s="9">
        <v>0</v>
      </c>
      <c r="M451" s="9">
        <v>14557868820</v>
      </c>
    </row>
    <row r="452" spans="1:13" ht="21.75" customHeight="1" x14ac:dyDescent="0.2">
      <c r="A452" s="8" t="s">
        <v>551</v>
      </c>
      <c r="C452" s="9">
        <v>4573770473</v>
      </c>
      <c r="E452" s="9">
        <v>108761</v>
      </c>
      <c r="G452" s="9">
        <v>4573661712</v>
      </c>
      <c r="I452" s="9">
        <v>5163934405</v>
      </c>
      <c r="K452" s="9">
        <v>108761</v>
      </c>
      <c r="M452" s="9">
        <v>5163825644</v>
      </c>
    </row>
    <row r="453" spans="1:13" ht="21.75" customHeight="1" x14ac:dyDescent="0.2">
      <c r="A453" s="8" t="s">
        <v>552</v>
      </c>
      <c r="C453" s="9">
        <v>11434426229</v>
      </c>
      <c r="E453" s="9">
        <v>1404836</v>
      </c>
      <c r="G453" s="9">
        <v>11433021393</v>
      </c>
      <c r="I453" s="9">
        <v>12909836065</v>
      </c>
      <c r="K453" s="9">
        <v>1404836</v>
      </c>
      <c r="M453" s="9">
        <v>12908431229</v>
      </c>
    </row>
    <row r="454" spans="1:13" ht="21.75" customHeight="1" x14ac:dyDescent="0.2">
      <c r="A454" s="8" t="s">
        <v>553</v>
      </c>
      <c r="C454" s="9">
        <v>12946721292</v>
      </c>
      <c r="E454" s="9">
        <v>0</v>
      </c>
      <c r="G454" s="9">
        <v>12946721292</v>
      </c>
      <c r="I454" s="9">
        <v>15307377028</v>
      </c>
      <c r="K454" s="9">
        <v>0</v>
      </c>
      <c r="M454" s="9">
        <v>15307377028</v>
      </c>
    </row>
    <row r="455" spans="1:13" ht="21.75" customHeight="1" x14ac:dyDescent="0.2">
      <c r="A455" s="8" t="s">
        <v>554</v>
      </c>
      <c r="C455" s="9">
        <v>0</v>
      </c>
      <c r="E455" s="9">
        <v>-543807</v>
      </c>
      <c r="G455" s="9">
        <v>543807</v>
      </c>
      <c r="I455" s="9">
        <v>737704918</v>
      </c>
      <c r="K455" s="9">
        <v>0</v>
      </c>
      <c r="M455" s="9">
        <v>737704918</v>
      </c>
    </row>
    <row r="456" spans="1:13" ht="21.75" customHeight="1" x14ac:dyDescent="0.2">
      <c r="A456" s="8" t="s">
        <v>555</v>
      </c>
      <c r="C456" s="9">
        <v>0</v>
      </c>
      <c r="E456" s="9">
        <v>-543807</v>
      </c>
      <c r="G456" s="9">
        <v>543807</v>
      </c>
      <c r="I456" s="9">
        <v>737704918</v>
      </c>
      <c r="K456" s="9">
        <v>0</v>
      </c>
      <c r="M456" s="9">
        <v>737704918</v>
      </c>
    </row>
    <row r="457" spans="1:13" ht="21.75" customHeight="1" x14ac:dyDescent="0.2">
      <c r="A457" s="8" t="s">
        <v>556</v>
      </c>
      <c r="C457" s="9">
        <v>0</v>
      </c>
      <c r="E457" s="9">
        <v>-543807</v>
      </c>
      <c r="G457" s="9">
        <v>543807</v>
      </c>
      <c r="I457" s="9">
        <v>737704918</v>
      </c>
      <c r="K457" s="9">
        <v>0</v>
      </c>
      <c r="M457" s="9">
        <v>737704918</v>
      </c>
    </row>
    <row r="458" spans="1:13" ht="21.75" customHeight="1" x14ac:dyDescent="0.2">
      <c r="A458" s="8" t="s">
        <v>557</v>
      </c>
      <c r="C458" s="9">
        <v>0</v>
      </c>
      <c r="E458" s="9">
        <v>-380665</v>
      </c>
      <c r="G458" s="9">
        <v>380665</v>
      </c>
      <c r="I458" s="9">
        <v>516393442</v>
      </c>
      <c r="K458" s="9">
        <v>0</v>
      </c>
      <c r="M458" s="9">
        <v>516393442</v>
      </c>
    </row>
    <row r="459" spans="1:13" ht="21.75" customHeight="1" x14ac:dyDescent="0.2">
      <c r="A459" s="8" t="s">
        <v>558</v>
      </c>
      <c r="C459" s="9">
        <v>73442622932</v>
      </c>
      <c r="E459" s="9">
        <v>180153613</v>
      </c>
      <c r="G459" s="9">
        <v>73262469319</v>
      </c>
      <c r="I459" s="9">
        <v>73442622932</v>
      </c>
      <c r="K459" s="9">
        <v>180153613</v>
      </c>
      <c r="M459" s="9">
        <v>73262469319</v>
      </c>
    </row>
    <row r="460" spans="1:13" ht="21.75" customHeight="1" x14ac:dyDescent="0.2">
      <c r="A460" s="8" t="s">
        <v>560</v>
      </c>
      <c r="C460" s="9">
        <v>40846994525</v>
      </c>
      <c r="E460" s="9">
        <v>199240630</v>
      </c>
      <c r="G460" s="9">
        <v>40647753895</v>
      </c>
      <c r="I460" s="9">
        <v>40846994525</v>
      </c>
      <c r="K460" s="9">
        <v>199240630</v>
      </c>
      <c r="M460" s="9">
        <v>40647753895</v>
      </c>
    </row>
    <row r="461" spans="1:13" ht="21.75" customHeight="1" x14ac:dyDescent="0.2">
      <c r="A461" s="8" t="s">
        <v>561</v>
      </c>
      <c r="C461" s="9">
        <v>18442622950</v>
      </c>
      <c r="E461" s="9">
        <v>543807</v>
      </c>
      <c r="G461" s="9">
        <v>18442079143</v>
      </c>
      <c r="I461" s="9">
        <v>18442622950</v>
      </c>
      <c r="K461" s="9">
        <v>543807</v>
      </c>
      <c r="M461" s="9">
        <v>18442079143</v>
      </c>
    </row>
    <row r="462" spans="1:13" ht="21.75" customHeight="1" x14ac:dyDescent="0.2">
      <c r="A462" s="8" t="s">
        <v>562</v>
      </c>
      <c r="C462" s="9">
        <v>12909836050</v>
      </c>
      <c r="E462" s="9">
        <v>1268884</v>
      </c>
      <c r="G462" s="9">
        <v>12908567166</v>
      </c>
      <c r="I462" s="9">
        <v>12909836050</v>
      </c>
      <c r="K462" s="9">
        <v>1268884</v>
      </c>
      <c r="M462" s="9">
        <v>12908567166</v>
      </c>
    </row>
    <row r="463" spans="1:13" ht="21.75" customHeight="1" x14ac:dyDescent="0.2">
      <c r="A463" s="8" t="s">
        <v>563</v>
      </c>
      <c r="C463" s="9">
        <v>17704918032</v>
      </c>
      <c r="E463" s="9">
        <v>543807</v>
      </c>
      <c r="G463" s="9">
        <v>17704374225</v>
      </c>
      <c r="I463" s="9">
        <v>17704918032</v>
      </c>
      <c r="K463" s="9">
        <v>543807</v>
      </c>
      <c r="M463" s="9">
        <v>17704374225</v>
      </c>
    </row>
    <row r="464" spans="1:13" ht="21.75" customHeight="1" x14ac:dyDescent="0.2">
      <c r="A464" s="8" t="s">
        <v>564</v>
      </c>
      <c r="C464" s="9">
        <v>8852459016</v>
      </c>
      <c r="E464" s="9">
        <v>861028</v>
      </c>
      <c r="G464" s="9">
        <v>8851597988</v>
      </c>
      <c r="I464" s="9">
        <v>8852459016</v>
      </c>
      <c r="K464" s="9">
        <v>861028</v>
      </c>
      <c r="M464" s="9">
        <v>8851597988</v>
      </c>
    </row>
    <row r="465" spans="1:13" ht="21.75" customHeight="1" x14ac:dyDescent="0.2">
      <c r="A465" s="8" t="s">
        <v>565</v>
      </c>
      <c r="C465" s="9">
        <v>8852459016</v>
      </c>
      <c r="E465" s="9">
        <v>861028</v>
      </c>
      <c r="G465" s="9">
        <v>8851597988</v>
      </c>
      <c r="I465" s="9">
        <v>8852459016</v>
      </c>
      <c r="K465" s="9">
        <v>861028</v>
      </c>
      <c r="M465" s="9">
        <v>8851597988</v>
      </c>
    </row>
    <row r="466" spans="1:13" ht="21.75" customHeight="1" x14ac:dyDescent="0.2">
      <c r="A466" s="8" t="s">
        <v>566</v>
      </c>
      <c r="C466" s="9">
        <v>8483606557</v>
      </c>
      <c r="E466" s="9">
        <v>815711</v>
      </c>
      <c r="G466" s="9">
        <v>8482790846</v>
      </c>
      <c r="I466" s="9">
        <v>8483606557</v>
      </c>
      <c r="K466" s="9">
        <v>815711</v>
      </c>
      <c r="M466" s="9">
        <v>8482790846</v>
      </c>
    </row>
    <row r="467" spans="1:13" ht="21.75" customHeight="1" x14ac:dyDescent="0.2">
      <c r="A467" s="8" t="s">
        <v>567</v>
      </c>
      <c r="C467" s="9">
        <v>8483606557</v>
      </c>
      <c r="E467" s="9">
        <v>271904</v>
      </c>
      <c r="G467" s="9">
        <v>8483334653</v>
      </c>
      <c r="I467" s="9">
        <v>8483606557</v>
      </c>
      <c r="K467" s="9">
        <v>271904</v>
      </c>
      <c r="M467" s="9">
        <v>8483334653</v>
      </c>
    </row>
    <row r="468" spans="1:13" ht="21.75" customHeight="1" x14ac:dyDescent="0.2">
      <c r="A468" s="8" t="s">
        <v>568</v>
      </c>
      <c r="C468" s="9">
        <v>3252049166</v>
      </c>
      <c r="E468" s="9">
        <v>13934510</v>
      </c>
      <c r="G468" s="9">
        <v>3238114656</v>
      </c>
      <c r="I468" s="9">
        <v>3252049166</v>
      </c>
      <c r="K468" s="9">
        <v>13934510</v>
      </c>
      <c r="M468" s="9">
        <v>3238114656</v>
      </c>
    </row>
    <row r="469" spans="1:13" ht="21.75" customHeight="1" x14ac:dyDescent="0.2">
      <c r="A469" s="8" t="s">
        <v>569</v>
      </c>
      <c r="C469" s="9">
        <v>3614754087</v>
      </c>
      <c r="E469" s="9">
        <v>22086074</v>
      </c>
      <c r="G469" s="9">
        <v>3592668013</v>
      </c>
      <c r="I469" s="9">
        <v>3614754087</v>
      </c>
      <c r="K469" s="9">
        <v>22086074</v>
      </c>
      <c r="M469" s="9">
        <v>3592668013</v>
      </c>
    </row>
    <row r="470" spans="1:13" ht="21.75" customHeight="1" x14ac:dyDescent="0.2">
      <c r="A470" s="8" t="s">
        <v>570</v>
      </c>
      <c r="C470" s="9">
        <v>7745901639</v>
      </c>
      <c r="E470" s="9">
        <v>725077</v>
      </c>
      <c r="G470" s="9">
        <v>7745176562</v>
      </c>
      <c r="I470" s="9">
        <v>7745901639</v>
      </c>
      <c r="K470" s="9">
        <v>725077</v>
      </c>
      <c r="M470" s="9">
        <v>7745176562</v>
      </c>
    </row>
    <row r="471" spans="1:13" ht="21.75" customHeight="1" x14ac:dyDescent="0.2">
      <c r="A471" s="8" t="s">
        <v>571</v>
      </c>
      <c r="C471" s="9">
        <v>4426229500</v>
      </c>
      <c r="E471" s="9">
        <v>407856</v>
      </c>
      <c r="G471" s="9">
        <v>4425821644</v>
      </c>
      <c r="I471" s="9">
        <v>4426229500</v>
      </c>
      <c r="K471" s="9">
        <v>407856</v>
      </c>
      <c r="M471" s="9">
        <v>4425821644</v>
      </c>
    </row>
    <row r="472" spans="1:13" ht="21.75" customHeight="1" x14ac:dyDescent="0.2">
      <c r="A472" s="8" t="s">
        <v>572</v>
      </c>
      <c r="C472" s="9">
        <v>7377049180</v>
      </c>
      <c r="E472" s="9">
        <v>679759</v>
      </c>
      <c r="G472" s="9">
        <v>7376369421</v>
      </c>
      <c r="I472" s="9">
        <v>7377049180</v>
      </c>
      <c r="K472" s="9">
        <v>679759</v>
      </c>
      <c r="M472" s="9">
        <v>7376369421</v>
      </c>
    </row>
    <row r="473" spans="1:13" ht="21.75" customHeight="1" x14ac:dyDescent="0.2">
      <c r="A473" s="8" t="s">
        <v>573</v>
      </c>
      <c r="C473" s="9">
        <v>7377049180</v>
      </c>
      <c r="E473" s="9">
        <v>679759</v>
      </c>
      <c r="G473" s="9">
        <v>7376369421</v>
      </c>
      <c r="I473" s="9">
        <v>7377049180</v>
      </c>
      <c r="K473" s="9">
        <v>679759</v>
      </c>
      <c r="M473" s="9">
        <v>7376369421</v>
      </c>
    </row>
    <row r="474" spans="1:13" ht="21.75" customHeight="1" x14ac:dyDescent="0.2">
      <c r="A474" s="8" t="s">
        <v>574</v>
      </c>
      <c r="C474" s="9">
        <v>22131147540</v>
      </c>
      <c r="E474" s="9">
        <v>2039278</v>
      </c>
      <c r="G474" s="9">
        <v>22129108262</v>
      </c>
      <c r="I474" s="9">
        <v>22131147540</v>
      </c>
      <c r="K474" s="9">
        <v>2039278</v>
      </c>
      <c r="M474" s="9">
        <v>22129108262</v>
      </c>
    </row>
    <row r="475" spans="1:13" ht="21.75" customHeight="1" x14ac:dyDescent="0.2">
      <c r="A475" s="8" t="s">
        <v>575</v>
      </c>
      <c r="C475" s="9">
        <v>19672131136</v>
      </c>
      <c r="E475" s="9">
        <v>189478626</v>
      </c>
      <c r="G475" s="9">
        <v>19482652510</v>
      </c>
      <c r="I475" s="9">
        <v>19672131136</v>
      </c>
      <c r="K475" s="9">
        <v>189478626</v>
      </c>
      <c r="M475" s="9">
        <v>19482652510</v>
      </c>
    </row>
    <row r="476" spans="1:13" ht="21.75" customHeight="1" x14ac:dyDescent="0.2">
      <c r="A476" s="8" t="s">
        <v>576</v>
      </c>
      <c r="C476" s="9">
        <v>7229508188</v>
      </c>
      <c r="E476" s="9">
        <v>570998</v>
      </c>
      <c r="G476" s="9">
        <v>7228937190</v>
      </c>
      <c r="I476" s="9">
        <v>7229508188</v>
      </c>
      <c r="K476" s="9">
        <v>570998</v>
      </c>
      <c r="M476" s="9">
        <v>7228937190</v>
      </c>
    </row>
    <row r="477" spans="1:13" ht="21.75" customHeight="1" x14ac:dyDescent="0.2">
      <c r="A477" s="8" t="s">
        <v>577</v>
      </c>
      <c r="C477" s="9">
        <v>14385245901</v>
      </c>
      <c r="E477" s="9">
        <v>1087615</v>
      </c>
      <c r="G477" s="9">
        <v>14384158286</v>
      </c>
      <c r="I477" s="9">
        <v>14385245901</v>
      </c>
      <c r="K477" s="9">
        <v>1087615</v>
      </c>
      <c r="M477" s="9">
        <v>14384158286</v>
      </c>
    </row>
    <row r="478" spans="1:13" ht="21.75" customHeight="1" x14ac:dyDescent="0.2">
      <c r="A478" s="8" t="s">
        <v>578</v>
      </c>
      <c r="C478" s="9">
        <v>4426229508</v>
      </c>
      <c r="E478" s="9">
        <v>317221</v>
      </c>
      <c r="G478" s="9">
        <v>4425912287</v>
      </c>
      <c r="I478" s="9">
        <v>4426229508</v>
      </c>
      <c r="K478" s="9">
        <v>317221</v>
      </c>
      <c r="M478" s="9">
        <v>4425912287</v>
      </c>
    </row>
    <row r="479" spans="1:13" ht="21.75" customHeight="1" x14ac:dyDescent="0.2">
      <c r="A479" s="8" t="s">
        <v>579</v>
      </c>
      <c r="C479" s="9">
        <v>4901639340</v>
      </c>
      <c r="E479" s="9">
        <v>74919657</v>
      </c>
      <c r="G479" s="9">
        <v>4826719683</v>
      </c>
      <c r="I479" s="9">
        <v>4901639340</v>
      </c>
      <c r="K479" s="9">
        <v>74919657</v>
      </c>
      <c r="M479" s="9">
        <v>4826719683</v>
      </c>
    </row>
    <row r="480" spans="1:13" ht="21.75" customHeight="1" x14ac:dyDescent="0.2">
      <c r="A480" s="8" t="s">
        <v>580</v>
      </c>
      <c r="C480" s="9">
        <v>4426229508</v>
      </c>
      <c r="E480" s="9">
        <v>317221</v>
      </c>
      <c r="G480" s="9">
        <v>4425912287</v>
      </c>
      <c r="I480" s="9">
        <v>4426229508</v>
      </c>
      <c r="K480" s="9">
        <v>317221</v>
      </c>
      <c r="M480" s="9">
        <v>4425912287</v>
      </c>
    </row>
    <row r="481" spans="1:13" ht="21.75" customHeight="1" x14ac:dyDescent="0.2">
      <c r="A481" s="8" t="s">
        <v>581</v>
      </c>
      <c r="C481" s="9">
        <v>4426229508</v>
      </c>
      <c r="E481" s="9">
        <v>317221</v>
      </c>
      <c r="G481" s="9">
        <v>4425912287</v>
      </c>
      <c r="I481" s="9">
        <v>4426229508</v>
      </c>
      <c r="K481" s="9">
        <v>317221</v>
      </c>
      <c r="M481" s="9">
        <v>4425912287</v>
      </c>
    </row>
    <row r="482" spans="1:13" ht="21.75" customHeight="1" x14ac:dyDescent="0.2">
      <c r="A482" s="8" t="s">
        <v>582</v>
      </c>
      <c r="C482" s="9">
        <v>6196721304</v>
      </c>
      <c r="E482" s="9">
        <v>444109</v>
      </c>
      <c r="G482" s="9">
        <v>6196277195</v>
      </c>
      <c r="I482" s="9">
        <v>6196721304</v>
      </c>
      <c r="K482" s="9">
        <v>444109</v>
      </c>
      <c r="M482" s="9">
        <v>6196277195</v>
      </c>
    </row>
    <row r="483" spans="1:13" ht="21.75" customHeight="1" x14ac:dyDescent="0.2">
      <c r="A483" s="8" t="s">
        <v>583</v>
      </c>
      <c r="C483" s="9">
        <v>4426229508</v>
      </c>
      <c r="E483" s="9">
        <v>317221</v>
      </c>
      <c r="G483" s="9">
        <v>4425912287</v>
      </c>
      <c r="I483" s="9">
        <v>4426229508</v>
      </c>
      <c r="K483" s="9">
        <v>317221</v>
      </c>
      <c r="M483" s="9">
        <v>4425912287</v>
      </c>
    </row>
    <row r="484" spans="1:13" ht="21.75" customHeight="1" x14ac:dyDescent="0.2">
      <c r="A484" s="8" t="s">
        <v>584</v>
      </c>
      <c r="C484" s="9">
        <v>4426229508</v>
      </c>
      <c r="E484" s="9">
        <v>317221</v>
      </c>
      <c r="G484" s="9">
        <v>4425912287</v>
      </c>
      <c r="I484" s="9">
        <v>4426229508</v>
      </c>
      <c r="K484" s="9">
        <v>317221</v>
      </c>
      <c r="M484" s="9">
        <v>4425912287</v>
      </c>
    </row>
    <row r="485" spans="1:13" ht="21.75" customHeight="1" x14ac:dyDescent="0.2">
      <c r="A485" s="8" t="s">
        <v>585</v>
      </c>
      <c r="C485" s="9">
        <v>8852459016</v>
      </c>
      <c r="E485" s="9">
        <v>634442</v>
      </c>
      <c r="G485" s="9">
        <v>8851824574</v>
      </c>
      <c r="I485" s="9">
        <v>8852459016</v>
      </c>
      <c r="K485" s="9">
        <v>634442</v>
      </c>
      <c r="M485" s="9">
        <v>8851824574</v>
      </c>
    </row>
    <row r="486" spans="1:13" ht="21.75" customHeight="1" x14ac:dyDescent="0.2">
      <c r="A486" s="8" t="s">
        <v>586</v>
      </c>
      <c r="C486" s="9">
        <v>4057377049</v>
      </c>
      <c r="E486" s="9">
        <v>271904</v>
      </c>
      <c r="G486" s="9">
        <v>4057105145</v>
      </c>
      <c r="I486" s="9">
        <v>4057377049</v>
      </c>
      <c r="K486" s="9">
        <v>271904</v>
      </c>
      <c r="M486" s="9">
        <v>4057105145</v>
      </c>
    </row>
    <row r="487" spans="1:13" ht="21.75" customHeight="1" x14ac:dyDescent="0.2">
      <c r="A487" s="8" t="s">
        <v>587</v>
      </c>
      <c r="C487" s="9">
        <v>4057377049</v>
      </c>
      <c r="E487" s="9">
        <v>271904</v>
      </c>
      <c r="G487" s="9">
        <v>4057105145</v>
      </c>
      <c r="I487" s="9">
        <v>4057377049</v>
      </c>
      <c r="K487" s="9">
        <v>271904</v>
      </c>
      <c r="M487" s="9">
        <v>4057105145</v>
      </c>
    </row>
    <row r="488" spans="1:13" ht="21.75" customHeight="1" x14ac:dyDescent="0.2">
      <c r="A488" s="8" t="s">
        <v>588</v>
      </c>
      <c r="C488" s="9">
        <v>4057377049</v>
      </c>
      <c r="E488" s="9">
        <v>271904</v>
      </c>
      <c r="G488" s="9">
        <v>4057105145</v>
      </c>
      <c r="I488" s="9">
        <v>4057377049</v>
      </c>
      <c r="K488" s="9">
        <v>271904</v>
      </c>
      <c r="M488" s="9">
        <v>4057105145</v>
      </c>
    </row>
    <row r="489" spans="1:13" ht="21.75" customHeight="1" x14ac:dyDescent="0.2">
      <c r="A489" s="8" t="s">
        <v>589</v>
      </c>
      <c r="C489" s="9">
        <v>4057377049</v>
      </c>
      <c r="E489" s="9">
        <v>271904</v>
      </c>
      <c r="G489" s="9">
        <v>4057105145</v>
      </c>
      <c r="I489" s="9">
        <v>4057377049</v>
      </c>
      <c r="K489" s="9">
        <v>271904</v>
      </c>
      <c r="M489" s="9">
        <v>4057105145</v>
      </c>
    </row>
    <row r="490" spans="1:13" ht="21.75" customHeight="1" x14ac:dyDescent="0.2">
      <c r="A490" s="8" t="s">
        <v>590</v>
      </c>
      <c r="C490" s="9">
        <v>4057377049</v>
      </c>
      <c r="E490" s="9">
        <v>271904</v>
      </c>
      <c r="G490" s="9">
        <v>4057105145</v>
      </c>
      <c r="I490" s="9">
        <v>4057377049</v>
      </c>
      <c r="K490" s="9">
        <v>271904</v>
      </c>
      <c r="M490" s="9">
        <v>4057105145</v>
      </c>
    </row>
    <row r="491" spans="1:13" ht="21.75" customHeight="1" x14ac:dyDescent="0.2">
      <c r="A491" s="8" t="s">
        <v>591</v>
      </c>
      <c r="C491" s="9">
        <v>4057377049</v>
      </c>
      <c r="E491" s="9">
        <v>271904</v>
      </c>
      <c r="G491" s="9">
        <v>4057105145</v>
      </c>
      <c r="I491" s="9">
        <v>4057377049</v>
      </c>
      <c r="K491" s="9">
        <v>271904</v>
      </c>
      <c r="M491" s="9">
        <v>4057105145</v>
      </c>
    </row>
    <row r="492" spans="1:13" ht="21.75" customHeight="1" x14ac:dyDescent="0.2">
      <c r="A492" s="8" t="s">
        <v>592</v>
      </c>
      <c r="C492" s="9">
        <v>16338797810</v>
      </c>
      <c r="E492" s="9">
        <v>275576413</v>
      </c>
      <c r="G492" s="9">
        <v>16063221397</v>
      </c>
      <c r="I492" s="9">
        <v>16338797810</v>
      </c>
      <c r="K492" s="9">
        <v>275576413</v>
      </c>
      <c r="M492" s="9">
        <v>16063221397</v>
      </c>
    </row>
    <row r="493" spans="1:13" ht="21.75" customHeight="1" x14ac:dyDescent="0.2">
      <c r="A493" s="8" t="s">
        <v>593</v>
      </c>
      <c r="C493" s="9">
        <v>16393442620</v>
      </c>
      <c r="E493" s="9">
        <v>277407168</v>
      </c>
      <c r="G493" s="9">
        <v>16116035452</v>
      </c>
      <c r="I493" s="9">
        <v>16393442620</v>
      </c>
      <c r="K493" s="9">
        <v>277407168</v>
      </c>
      <c r="M493" s="9">
        <v>16116035452</v>
      </c>
    </row>
    <row r="494" spans="1:13" ht="21.75" customHeight="1" x14ac:dyDescent="0.2">
      <c r="A494" s="8" t="s">
        <v>594</v>
      </c>
      <c r="C494" s="9">
        <v>7377049180</v>
      </c>
      <c r="E494" s="9">
        <v>543807</v>
      </c>
      <c r="G494" s="9">
        <v>7376505373</v>
      </c>
      <c r="I494" s="9">
        <v>7377049180</v>
      </c>
      <c r="K494" s="9">
        <v>543807</v>
      </c>
      <c r="M494" s="9">
        <v>7376505373</v>
      </c>
    </row>
    <row r="495" spans="1:13" ht="21.75" customHeight="1" x14ac:dyDescent="0.2">
      <c r="A495" s="8" t="s">
        <v>595</v>
      </c>
      <c r="C495" s="9">
        <v>11437158467</v>
      </c>
      <c r="E495" s="9">
        <v>219931210</v>
      </c>
      <c r="G495" s="9">
        <v>11217227257</v>
      </c>
      <c r="I495" s="9">
        <v>11437158467</v>
      </c>
      <c r="K495" s="9">
        <v>219931210</v>
      </c>
      <c r="M495" s="9">
        <v>11217227257</v>
      </c>
    </row>
    <row r="496" spans="1:13" ht="21.75" customHeight="1" x14ac:dyDescent="0.2">
      <c r="A496" s="8" t="s">
        <v>596</v>
      </c>
      <c r="C496" s="9">
        <v>2581967213</v>
      </c>
      <c r="E496" s="9">
        <v>271904</v>
      </c>
      <c r="G496" s="9">
        <v>2581695309</v>
      </c>
      <c r="I496" s="9">
        <v>2581967213</v>
      </c>
      <c r="K496" s="9">
        <v>271904</v>
      </c>
      <c r="M496" s="9">
        <v>2581695309</v>
      </c>
    </row>
    <row r="497" spans="1:13" ht="21.75" customHeight="1" x14ac:dyDescent="0.2">
      <c r="A497" s="8" t="s">
        <v>597</v>
      </c>
      <c r="C497" s="9">
        <v>4647540982</v>
      </c>
      <c r="E497" s="9">
        <v>489427</v>
      </c>
      <c r="G497" s="9">
        <v>4647051555</v>
      </c>
      <c r="I497" s="9">
        <v>4647540982</v>
      </c>
      <c r="K497" s="9">
        <v>489427</v>
      </c>
      <c r="M497" s="9">
        <v>4647051555</v>
      </c>
    </row>
    <row r="498" spans="1:13" ht="21.75" customHeight="1" x14ac:dyDescent="0.2">
      <c r="A498" s="8" t="s">
        <v>599</v>
      </c>
      <c r="C498" s="9">
        <v>1549180325</v>
      </c>
      <c r="E498" s="9">
        <v>163142</v>
      </c>
      <c r="G498" s="9">
        <v>1549017183</v>
      </c>
      <c r="I498" s="9">
        <v>1549180325</v>
      </c>
      <c r="K498" s="9">
        <v>163142</v>
      </c>
      <c r="M498" s="9">
        <v>1549017183</v>
      </c>
    </row>
    <row r="499" spans="1:13" ht="21.75" customHeight="1" x14ac:dyDescent="0.2">
      <c r="A499" s="8" t="s">
        <v>600</v>
      </c>
      <c r="C499" s="9">
        <v>2581967213</v>
      </c>
      <c r="E499" s="9">
        <v>271904</v>
      </c>
      <c r="G499" s="9">
        <v>2581695309</v>
      </c>
      <c r="I499" s="9">
        <v>2581967213</v>
      </c>
      <c r="K499" s="9">
        <v>271904</v>
      </c>
      <c r="M499" s="9">
        <v>2581695309</v>
      </c>
    </row>
    <row r="500" spans="1:13" ht="21.75" customHeight="1" x14ac:dyDescent="0.2">
      <c r="A500" s="8" t="s">
        <v>601</v>
      </c>
      <c r="C500" s="9">
        <v>2581967213</v>
      </c>
      <c r="E500" s="9">
        <v>271904</v>
      </c>
      <c r="G500" s="9">
        <v>2581695309</v>
      </c>
      <c r="I500" s="9">
        <v>2581967213</v>
      </c>
      <c r="K500" s="9">
        <v>271904</v>
      </c>
      <c r="M500" s="9">
        <v>2581695309</v>
      </c>
    </row>
    <row r="501" spans="1:13" ht="21.75" customHeight="1" x14ac:dyDescent="0.2">
      <c r="A501" s="8" t="s">
        <v>602</v>
      </c>
      <c r="C501" s="9">
        <v>2213114754</v>
      </c>
      <c r="E501" s="9">
        <v>271904</v>
      </c>
      <c r="G501" s="9">
        <v>2212842850</v>
      </c>
      <c r="I501" s="9">
        <v>2213114754</v>
      </c>
      <c r="K501" s="9">
        <v>271904</v>
      </c>
      <c r="M501" s="9">
        <v>2212842850</v>
      </c>
    </row>
    <row r="502" spans="1:13" ht="21.75" customHeight="1" x14ac:dyDescent="0.2">
      <c r="A502" s="8" t="s">
        <v>603</v>
      </c>
      <c r="C502" s="9">
        <v>1549180326</v>
      </c>
      <c r="E502" s="9">
        <v>190333</v>
      </c>
      <c r="G502" s="9">
        <v>1548989993</v>
      </c>
      <c r="I502" s="9">
        <v>1549180326</v>
      </c>
      <c r="K502" s="9">
        <v>190333</v>
      </c>
      <c r="M502" s="9">
        <v>1548989993</v>
      </c>
    </row>
    <row r="503" spans="1:13" ht="21.75" customHeight="1" x14ac:dyDescent="0.2">
      <c r="A503" s="8" t="s">
        <v>604</v>
      </c>
      <c r="C503" s="9">
        <v>663934422</v>
      </c>
      <c r="E503" s="9">
        <v>81571</v>
      </c>
      <c r="G503" s="9">
        <v>663852851</v>
      </c>
      <c r="I503" s="9">
        <v>663934422</v>
      </c>
      <c r="K503" s="9">
        <v>81571</v>
      </c>
      <c r="M503" s="9">
        <v>663852851</v>
      </c>
    </row>
    <row r="504" spans="1:13" ht="21.75" customHeight="1" x14ac:dyDescent="0.2">
      <c r="A504" s="8" t="s">
        <v>605</v>
      </c>
      <c r="C504" s="9">
        <v>885245898</v>
      </c>
      <c r="E504" s="9">
        <v>108761</v>
      </c>
      <c r="G504" s="9">
        <v>885137137</v>
      </c>
      <c r="I504" s="9">
        <v>885245898</v>
      </c>
      <c r="K504" s="9">
        <v>108761</v>
      </c>
      <c r="M504" s="9">
        <v>885137137</v>
      </c>
    </row>
    <row r="505" spans="1:13" ht="21.75" customHeight="1" x14ac:dyDescent="0.2">
      <c r="A505" s="8" t="s">
        <v>606</v>
      </c>
      <c r="C505" s="9">
        <v>1844262295</v>
      </c>
      <c r="E505" s="9">
        <v>271904</v>
      </c>
      <c r="G505" s="9">
        <v>1843990391</v>
      </c>
      <c r="I505" s="9">
        <v>1844262295</v>
      </c>
      <c r="K505" s="9">
        <v>271904</v>
      </c>
      <c r="M505" s="9">
        <v>1843990391</v>
      </c>
    </row>
    <row r="506" spans="1:13" ht="21.75" customHeight="1" x14ac:dyDescent="0.2">
      <c r="A506" s="8" t="s">
        <v>607</v>
      </c>
      <c r="C506" s="9">
        <v>1475409835</v>
      </c>
      <c r="E506" s="9">
        <v>217523</v>
      </c>
      <c r="G506" s="9">
        <v>1475192312</v>
      </c>
      <c r="I506" s="9">
        <v>1475409835</v>
      </c>
      <c r="K506" s="9">
        <v>217523</v>
      </c>
      <c r="M506" s="9">
        <v>1475192312</v>
      </c>
    </row>
    <row r="507" spans="1:13" ht="21.75" customHeight="1" x14ac:dyDescent="0.2">
      <c r="A507" s="8" t="s">
        <v>608</v>
      </c>
      <c r="C507" s="9">
        <v>6208743168</v>
      </c>
      <c r="E507" s="9">
        <v>133993054</v>
      </c>
      <c r="G507" s="9">
        <v>6074750114</v>
      </c>
      <c r="I507" s="9">
        <v>6208743168</v>
      </c>
      <c r="K507" s="9">
        <v>133993054</v>
      </c>
      <c r="M507" s="9">
        <v>6074750114</v>
      </c>
    </row>
    <row r="508" spans="1:13" ht="21.75" customHeight="1" x14ac:dyDescent="0.2">
      <c r="A508" s="8" t="s">
        <v>609</v>
      </c>
      <c r="C508" s="9">
        <v>4721311472</v>
      </c>
      <c r="E508" s="9">
        <v>870092</v>
      </c>
      <c r="G508" s="9">
        <v>4720441380</v>
      </c>
      <c r="I508" s="9">
        <v>4721311472</v>
      </c>
      <c r="K508" s="9">
        <v>870092</v>
      </c>
      <c r="M508" s="9">
        <v>4720441380</v>
      </c>
    </row>
    <row r="509" spans="1:13" ht="21.75" customHeight="1" x14ac:dyDescent="0.2">
      <c r="A509" s="8" t="s">
        <v>610</v>
      </c>
      <c r="C509" s="9">
        <v>1475409836</v>
      </c>
      <c r="E509" s="9">
        <v>271904</v>
      </c>
      <c r="G509" s="9">
        <v>1475137932</v>
      </c>
      <c r="I509" s="9">
        <v>1475409836</v>
      </c>
      <c r="K509" s="9">
        <v>271904</v>
      </c>
      <c r="M509" s="9">
        <v>1475137932</v>
      </c>
    </row>
    <row r="510" spans="1:13" ht="21.75" customHeight="1" x14ac:dyDescent="0.2">
      <c r="A510" s="8" t="s">
        <v>611</v>
      </c>
      <c r="C510" s="9">
        <v>1475409836</v>
      </c>
      <c r="E510" s="9">
        <v>271904</v>
      </c>
      <c r="G510" s="9">
        <v>1475137932</v>
      </c>
      <c r="I510" s="9">
        <v>1475409836</v>
      </c>
      <c r="K510" s="9">
        <v>271904</v>
      </c>
      <c r="M510" s="9">
        <v>1475137932</v>
      </c>
    </row>
    <row r="511" spans="1:13" ht="21.75" customHeight="1" x14ac:dyDescent="0.2">
      <c r="A511" s="8" t="s">
        <v>612</v>
      </c>
      <c r="C511" s="9">
        <v>1475409836</v>
      </c>
      <c r="E511" s="9">
        <v>271904</v>
      </c>
      <c r="G511" s="9">
        <v>1475137932</v>
      </c>
      <c r="I511" s="9">
        <v>1475409836</v>
      </c>
      <c r="K511" s="9">
        <v>271904</v>
      </c>
      <c r="M511" s="9">
        <v>1475137932</v>
      </c>
    </row>
    <row r="512" spans="1:13" ht="21.75" customHeight="1" x14ac:dyDescent="0.2">
      <c r="A512" s="8" t="s">
        <v>613</v>
      </c>
      <c r="C512" s="9">
        <v>1475409836</v>
      </c>
      <c r="E512" s="9">
        <v>271904</v>
      </c>
      <c r="G512" s="9">
        <v>1475137932</v>
      </c>
      <c r="I512" s="9">
        <v>1475409836</v>
      </c>
      <c r="K512" s="9">
        <v>271904</v>
      </c>
      <c r="M512" s="9">
        <v>1475137932</v>
      </c>
    </row>
    <row r="513" spans="1:13" ht="21.75" customHeight="1" x14ac:dyDescent="0.2">
      <c r="A513" s="8" t="s">
        <v>614</v>
      </c>
      <c r="C513" s="9">
        <v>1475409836</v>
      </c>
      <c r="E513" s="9">
        <v>271904</v>
      </c>
      <c r="G513" s="9">
        <v>1475137932</v>
      </c>
      <c r="I513" s="9">
        <v>1475409836</v>
      </c>
      <c r="K513" s="9">
        <v>271904</v>
      </c>
      <c r="M513" s="9">
        <v>1475137932</v>
      </c>
    </row>
    <row r="514" spans="1:13" ht="21.75" customHeight="1" x14ac:dyDescent="0.2">
      <c r="A514" s="8" t="s">
        <v>615</v>
      </c>
      <c r="C514" s="9">
        <v>6127049178</v>
      </c>
      <c r="E514" s="9">
        <v>137017875</v>
      </c>
      <c r="G514" s="9">
        <v>5990031303</v>
      </c>
      <c r="I514" s="9">
        <v>6127049178</v>
      </c>
      <c r="K514" s="9">
        <v>137017875</v>
      </c>
      <c r="M514" s="9">
        <v>5990031303</v>
      </c>
    </row>
    <row r="515" spans="1:13" ht="21.75" customHeight="1" x14ac:dyDescent="0.2">
      <c r="A515" s="8" t="s">
        <v>617</v>
      </c>
      <c r="C515" s="9">
        <v>2450819670</v>
      </c>
      <c r="E515" s="9">
        <v>54807150</v>
      </c>
      <c r="G515" s="9">
        <v>2396012520</v>
      </c>
      <c r="I515" s="9">
        <v>2450819670</v>
      </c>
      <c r="K515" s="9">
        <v>54807150</v>
      </c>
      <c r="M515" s="9">
        <v>2396012520</v>
      </c>
    </row>
    <row r="516" spans="1:13" ht="21.75" customHeight="1" x14ac:dyDescent="0.2">
      <c r="A516" s="8" t="s">
        <v>618</v>
      </c>
      <c r="C516" s="9">
        <v>12254098359</v>
      </c>
      <c r="E516" s="9">
        <v>274035749</v>
      </c>
      <c r="G516" s="9">
        <v>11980062610</v>
      </c>
      <c r="I516" s="9">
        <v>12254098359</v>
      </c>
      <c r="K516" s="9">
        <v>274035749</v>
      </c>
      <c r="M516" s="9">
        <v>11980062610</v>
      </c>
    </row>
    <row r="517" spans="1:13" ht="21.75" customHeight="1" x14ac:dyDescent="0.2">
      <c r="A517" s="8" t="s">
        <v>619</v>
      </c>
      <c r="C517" s="9">
        <v>7597540983</v>
      </c>
      <c r="E517" s="9">
        <v>169902164</v>
      </c>
      <c r="G517" s="9">
        <v>7427638819</v>
      </c>
      <c r="I517" s="9">
        <v>7597540983</v>
      </c>
      <c r="K517" s="9">
        <v>169902164</v>
      </c>
      <c r="M517" s="9">
        <v>7427638819</v>
      </c>
    </row>
    <row r="518" spans="1:13" ht="21.75" customHeight="1" x14ac:dyDescent="0.2">
      <c r="A518" s="8" t="s">
        <v>621</v>
      </c>
      <c r="C518" s="9">
        <v>6127049178</v>
      </c>
      <c r="E518" s="9">
        <v>137017875</v>
      </c>
      <c r="G518" s="9">
        <v>5990031303</v>
      </c>
      <c r="I518" s="9">
        <v>6127049178</v>
      </c>
      <c r="K518" s="9">
        <v>137017875</v>
      </c>
      <c r="M518" s="9">
        <v>5990031303</v>
      </c>
    </row>
    <row r="519" spans="1:13" ht="21.75" customHeight="1" x14ac:dyDescent="0.2">
      <c r="A519" s="8" t="s">
        <v>622</v>
      </c>
      <c r="C519" s="9">
        <v>7352459016</v>
      </c>
      <c r="E519" s="9">
        <v>164421449</v>
      </c>
      <c r="G519" s="9">
        <v>7188037567</v>
      </c>
      <c r="I519" s="9">
        <v>7352459016</v>
      </c>
      <c r="K519" s="9">
        <v>164421449</v>
      </c>
      <c r="M519" s="9">
        <v>7188037567</v>
      </c>
    </row>
    <row r="520" spans="1:13" ht="21.75" customHeight="1" x14ac:dyDescent="0.2">
      <c r="A520" s="8" t="s">
        <v>624</v>
      </c>
      <c r="C520" s="9">
        <v>4656557376</v>
      </c>
      <c r="E520" s="9">
        <v>104133585</v>
      </c>
      <c r="G520" s="9">
        <v>4552423791</v>
      </c>
      <c r="I520" s="9">
        <v>4656557376</v>
      </c>
      <c r="K520" s="9">
        <v>104133585</v>
      </c>
      <c r="M520" s="9">
        <v>4552423791</v>
      </c>
    </row>
    <row r="521" spans="1:13" ht="21.75" customHeight="1" x14ac:dyDescent="0.2">
      <c r="A521" s="8" t="s">
        <v>625</v>
      </c>
      <c r="C521" s="9">
        <v>1327868850</v>
      </c>
      <c r="E521" s="9">
        <v>326284</v>
      </c>
      <c r="G521" s="9">
        <v>1327542566</v>
      </c>
      <c r="I521" s="9">
        <v>1327868850</v>
      </c>
      <c r="K521" s="9">
        <v>326284</v>
      </c>
      <c r="M521" s="9">
        <v>1327542566</v>
      </c>
    </row>
    <row r="522" spans="1:13" ht="21.75" customHeight="1" x14ac:dyDescent="0.2">
      <c r="A522" s="8" t="s">
        <v>627</v>
      </c>
      <c r="C522" s="9">
        <v>1438524588</v>
      </c>
      <c r="E522" s="9">
        <v>353475</v>
      </c>
      <c r="G522" s="9">
        <v>1438171113</v>
      </c>
      <c r="I522" s="9">
        <v>1438524588</v>
      </c>
      <c r="K522" s="9">
        <v>353475</v>
      </c>
      <c r="M522" s="9">
        <v>1438171113</v>
      </c>
    </row>
    <row r="523" spans="1:13" ht="21.75" customHeight="1" x14ac:dyDescent="0.2">
      <c r="A523" s="8" t="s">
        <v>628</v>
      </c>
      <c r="C523" s="9">
        <v>1062295080</v>
      </c>
      <c r="E523" s="9">
        <v>261028</v>
      </c>
      <c r="G523" s="9">
        <v>1062034052</v>
      </c>
      <c r="I523" s="9">
        <v>1062295080</v>
      </c>
      <c r="K523" s="9">
        <v>261028</v>
      </c>
      <c r="M523" s="9">
        <v>1062034052</v>
      </c>
    </row>
    <row r="524" spans="1:13" ht="21.75" customHeight="1" x14ac:dyDescent="0.2">
      <c r="A524" s="8" t="s">
        <v>629</v>
      </c>
      <c r="C524" s="9">
        <v>774590163</v>
      </c>
      <c r="E524" s="9">
        <v>190333</v>
      </c>
      <c r="G524" s="9">
        <v>774399830</v>
      </c>
      <c r="I524" s="9">
        <v>774590163</v>
      </c>
      <c r="K524" s="9">
        <v>190333</v>
      </c>
      <c r="M524" s="9">
        <v>774399830</v>
      </c>
    </row>
    <row r="525" spans="1:13" ht="21.75" customHeight="1" x14ac:dyDescent="0.2">
      <c r="A525" s="8" t="s">
        <v>630</v>
      </c>
      <c r="C525" s="9">
        <v>1549180326</v>
      </c>
      <c r="E525" s="9">
        <v>380665</v>
      </c>
      <c r="G525" s="9">
        <v>1548799661</v>
      </c>
      <c r="I525" s="9">
        <v>1549180326</v>
      </c>
      <c r="K525" s="9">
        <v>380665</v>
      </c>
      <c r="M525" s="9">
        <v>1548799661</v>
      </c>
    </row>
    <row r="526" spans="1:13" ht="21.75" customHeight="1" x14ac:dyDescent="0.2">
      <c r="A526" s="8" t="s">
        <v>631</v>
      </c>
      <c r="C526" s="9">
        <v>4918032786</v>
      </c>
      <c r="E526" s="9">
        <v>110340479</v>
      </c>
      <c r="G526" s="9">
        <v>4807692307</v>
      </c>
      <c r="I526" s="9">
        <v>4918032786</v>
      </c>
      <c r="K526" s="9">
        <v>110340479</v>
      </c>
      <c r="M526" s="9">
        <v>4807692307</v>
      </c>
    </row>
    <row r="527" spans="1:13" ht="21.75" customHeight="1" x14ac:dyDescent="0.2">
      <c r="A527" s="11" t="s">
        <v>632</v>
      </c>
      <c r="C527" s="13">
        <v>3278688524</v>
      </c>
      <c r="E527" s="13">
        <v>36780160</v>
      </c>
      <c r="G527" s="13">
        <v>3241908364</v>
      </c>
      <c r="I527" s="13">
        <v>3278688524</v>
      </c>
      <c r="K527" s="13">
        <v>36780160</v>
      </c>
      <c r="M527" s="13">
        <v>3241908364</v>
      </c>
    </row>
    <row r="528" spans="1:13" ht="21.75" customHeight="1" x14ac:dyDescent="0.2">
      <c r="A528" s="15" t="s">
        <v>58</v>
      </c>
      <c r="C528" s="16">
        <v>3162172066861</v>
      </c>
      <c r="E528" s="16">
        <v>-1487253314</v>
      </c>
      <c r="G528" s="16">
        <v>3163659320175</v>
      </c>
      <c r="I528" s="16">
        <v>28230243689831</v>
      </c>
      <c r="K528" s="16">
        <v>8773637380</v>
      </c>
      <c r="M528" s="16">
        <v>28221470052451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75"/>
  <sheetViews>
    <sheetView rightToLeft="1" topLeftCell="A152" workbookViewId="0">
      <selection activeCell="U152" sqref="U1:U1048576"/>
    </sheetView>
  </sheetViews>
  <sheetFormatPr defaultRowHeight="12.75" x14ac:dyDescent="0.2"/>
  <cols>
    <col min="1" max="1" width="30.85546875" style="77" bestFit="1" customWidth="1"/>
    <col min="2" max="2" width="1.28515625" style="77" customWidth="1"/>
    <col min="3" max="3" width="12.140625" style="77" bestFit="1" customWidth="1"/>
    <col min="4" max="4" width="1.28515625" style="77" customWidth="1"/>
    <col min="5" max="5" width="18.7109375" style="77" bestFit="1" customWidth="1"/>
    <col min="6" max="6" width="1.28515625" style="77" customWidth="1"/>
    <col min="7" max="7" width="18.7109375" style="77" bestFit="1" customWidth="1"/>
    <col min="8" max="8" width="1.28515625" style="77" customWidth="1"/>
    <col min="9" max="9" width="21.85546875" style="77" bestFit="1" customWidth="1"/>
    <col min="10" max="10" width="1.28515625" style="77" customWidth="1"/>
    <col min="11" max="11" width="13.85546875" style="77" bestFit="1" customWidth="1"/>
    <col min="12" max="12" width="1.28515625" style="77" customWidth="1"/>
    <col min="13" max="13" width="20" style="77" bestFit="1" customWidth="1"/>
    <col min="14" max="14" width="1.28515625" style="77" customWidth="1"/>
    <col min="15" max="15" width="20.140625" style="77" bestFit="1" customWidth="1"/>
    <col min="16" max="16" width="1.28515625" style="77" customWidth="1"/>
    <col min="17" max="17" width="21.85546875" style="77" bestFit="1" customWidth="1"/>
    <col min="18" max="18" width="0.28515625" customWidth="1"/>
    <col min="20" max="20" width="11.85546875" bestFit="1" customWidth="1"/>
  </cols>
  <sheetData>
    <row r="1" spans="1:17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4.45" customHeight="1" x14ac:dyDescent="0.2"/>
    <row r="5" spans="1:17" ht="14.45" customHeight="1" x14ac:dyDescent="0.2">
      <c r="A5" s="64" t="s">
        <v>1128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14.45" customHeight="1" x14ac:dyDescent="0.2">
      <c r="A6" s="60" t="s">
        <v>638</v>
      </c>
      <c r="C6" s="60" t="s">
        <v>654</v>
      </c>
      <c r="D6" s="60"/>
      <c r="E6" s="60"/>
      <c r="F6" s="60"/>
      <c r="G6" s="60"/>
      <c r="H6" s="60"/>
      <c r="I6" s="60"/>
      <c r="K6" s="60" t="s">
        <v>655</v>
      </c>
      <c r="L6" s="60"/>
      <c r="M6" s="60"/>
      <c r="N6" s="60"/>
      <c r="O6" s="60"/>
      <c r="P6" s="60"/>
      <c r="Q6" s="60"/>
    </row>
    <row r="7" spans="1:17" ht="29.1" customHeight="1" x14ac:dyDescent="0.2">
      <c r="A7" s="60"/>
      <c r="C7" s="31" t="s">
        <v>13</v>
      </c>
      <c r="D7" s="78"/>
      <c r="E7" s="31" t="s">
        <v>1129</v>
      </c>
      <c r="F7" s="78"/>
      <c r="G7" s="31" t="s">
        <v>1130</v>
      </c>
      <c r="H7" s="78"/>
      <c r="I7" s="31" t="s">
        <v>1131</v>
      </c>
      <c r="K7" s="31" t="s">
        <v>13</v>
      </c>
      <c r="L7" s="78"/>
      <c r="M7" s="31" t="s">
        <v>1129</v>
      </c>
      <c r="N7" s="78"/>
      <c r="O7" s="31" t="s">
        <v>1130</v>
      </c>
      <c r="P7" s="78"/>
      <c r="Q7" s="31" t="s">
        <v>1131</v>
      </c>
    </row>
    <row r="8" spans="1:17" ht="21.75" customHeight="1" x14ac:dyDescent="0.2">
      <c r="A8" s="23" t="s">
        <v>19</v>
      </c>
      <c r="C8" s="24">
        <v>9865601</v>
      </c>
      <c r="E8" s="24">
        <v>21193802141</v>
      </c>
      <c r="G8" s="24">
        <v>23883958032</v>
      </c>
      <c r="I8" s="24">
        <v>-2690155891</v>
      </c>
      <c r="K8" s="24">
        <v>9865601</v>
      </c>
      <c r="M8" s="24">
        <v>21193802141</v>
      </c>
      <c r="O8" s="24">
        <v>23883958032</v>
      </c>
      <c r="Q8" s="24">
        <v>-2690155891</v>
      </c>
    </row>
    <row r="9" spans="1:17" ht="21.75" customHeight="1" x14ac:dyDescent="0.2">
      <c r="A9" s="25" t="s">
        <v>20</v>
      </c>
      <c r="C9" s="26">
        <v>0</v>
      </c>
      <c r="E9" s="26">
        <v>0</v>
      </c>
      <c r="G9" s="26">
        <v>0</v>
      </c>
      <c r="I9" s="26">
        <v>0</v>
      </c>
      <c r="K9" s="26">
        <v>351101</v>
      </c>
      <c r="M9" s="26">
        <v>5996422510974</v>
      </c>
      <c r="O9" s="26">
        <v>5210514057762</v>
      </c>
      <c r="Q9" s="26">
        <v>785908453212</v>
      </c>
    </row>
    <row r="10" spans="1:17" ht="21.75" customHeight="1" x14ac:dyDescent="0.2">
      <c r="A10" s="25" t="s">
        <v>668</v>
      </c>
      <c r="C10" s="26">
        <v>0</v>
      </c>
      <c r="E10" s="26">
        <v>0</v>
      </c>
      <c r="G10" s="26">
        <v>0</v>
      </c>
      <c r="I10" s="26">
        <v>0</v>
      </c>
      <c r="K10" s="26">
        <v>245786878</v>
      </c>
      <c r="M10" s="26">
        <v>2983326440291</v>
      </c>
      <c r="O10" s="26">
        <v>2813412266928</v>
      </c>
      <c r="Q10" s="26">
        <v>169914173363</v>
      </c>
    </row>
    <row r="11" spans="1:17" ht="21.75" customHeight="1" x14ac:dyDescent="0.2">
      <c r="A11" s="25" t="s">
        <v>22</v>
      </c>
      <c r="C11" s="26">
        <v>0</v>
      </c>
      <c r="E11" s="26">
        <v>0</v>
      </c>
      <c r="G11" s="26">
        <v>0</v>
      </c>
      <c r="I11" s="26">
        <v>0</v>
      </c>
      <c r="K11" s="26">
        <v>154604738</v>
      </c>
      <c r="M11" s="26">
        <v>451118680792</v>
      </c>
      <c r="O11" s="26">
        <v>437662704495</v>
      </c>
      <c r="Q11" s="26">
        <v>13455976297</v>
      </c>
    </row>
    <row r="12" spans="1:17" ht="21.75" customHeight="1" x14ac:dyDescent="0.2">
      <c r="A12" s="25" t="s">
        <v>23</v>
      </c>
      <c r="C12" s="26">
        <v>0</v>
      </c>
      <c r="E12" s="26">
        <v>0</v>
      </c>
      <c r="G12" s="26">
        <v>0</v>
      </c>
      <c r="I12" s="26">
        <v>0</v>
      </c>
      <c r="K12" s="26">
        <v>2</v>
      </c>
      <c r="M12" s="26">
        <v>2</v>
      </c>
      <c r="O12" s="26">
        <v>9603</v>
      </c>
      <c r="Q12" s="26">
        <v>-9601</v>
      </c>
    </row>
    <row r="13" spans="1:17" ht="21.75" customHeight="1" x14ac:dyDescent="0.2">
      <c r="A13" s="25" t="s">
        <v>24</v>
      </c>
      <c r="C13" s="26">
        <v>1</v>
      </c>
      <c r="E13" s="26">
        <v>1</v>
      </c>
      <c r="G13" s="26">
        <v>1615</v>
      </c>
      <c r="I13" s="26">
        <v>-1614</v>
      </c>
      <c r="K13" s="26">
        <v>38000002</v>
      </c>
      <c r="M13" s="26">
        <v>99081691942</v>
      </c>
      <c r="O13" s="26">
        <v>95185905375</v>
      </c>
      <c r="Q13" s="26">
        <v>3895786567</v>
      </c>
    </row>
    <row r="14" spans="1:17" ht="21.75" customHeight="1" x14ac:dyDescent="0.2">
      <c r="A14" s="25" t="s">
        <v>664</v>
      </c>
      <c r="C14" s="26">
        <v>0</v>
      </c>
      <c r="E14" s="26">
        <v>0</v>
      </c>
      <c r="G14" s="26">
        <v>0</v>
      </c>
      <c r="I14" s="26">
        <v>0</v>
      </c>
      <c r="K14" s="26">
        <v>202000</v>
      </c>
      <c r="M14" s="26">
        <v>1121006251140</v>
      </c>
      <c r="O14" s="26">
        <v>999421381441</v>
      </c>
      <c r="Q14" s="26">
        <v>121584869699</v>
      </c>
    </row>
    <row r="15" spans="1:17" ht="21.75" customHeight="1" x14ac:dyDescent="0.2">
      <c r="A15" s="25" t="s">
        <v>25</v>
      </c>
      <c r="C15" s="26">
        <v>2000000</v>
      </c>
      <c r="E15" s="26">
        <v>3664068379</v>
      </c>
      <c r="G15" s="26">
        <v>3497241445</v>
      </c>
      <c r="I15" s="26">
        <v>166826934</v>
      </c>
      <c r="K15" s="26">
        <v>58096002</v>
      </c>
      <c r="M15" s="26">
        <v>126643065406</v>
      </c>
      <c r="O15" s="26">
        <v>112473726816</v>
      </c>
      <c r="Q15" s="26">
        <v>14169338590</v>
      </c>
    </row>
    <row r="16" spans="1:17" ht="21.75" customHeight="1" x14ac:dyDescent="0.2">
      <c r="A16" s="25" t="s">
        <v>26</v>
      </c>
      <c r="C16" s="26">
        <v>0</v>
      </c>
      <c r="E16" s="26">
        <v>0</v>
      </c>
      <c r="G16" s="26">
        <v>0</v>
      </c>
      <c r="I16" s="26">
        <v>0</v>
      </c>
      <c r="K16" s="26">
        <v>21960717</v>
      </c>
      <c r="M16" s="26">
        <v>303547681284</v>
      </c>
      <c r="O16" s="26">
        <v>289823337519</v>
      </c>
      <c r="Q16" s="26">
        <v>13724343765</v>
      </c>
    </row>
    <row r="17" spans="1:17" ht="21.75" customHeight="1" x14ac:dyDescent="0.2">
      <c r="A17" s="25" t="s">
        <v>27</v>
      </c>
      <c r="C17" s="26">
        <v>0</v>
      </c>
      <c r="E17" s="26">
        <v>0</v>
      </c>
      <c r="G17" s="26">
        <v>0</v>
      </c>
      <c r="I17" s="26">
        <v>0</v>
      </c>
      <c r="K17" s="26">
        <v>1313945</v>
      </c>
      <c r="M17" s="26">
        <v>9600701169</v>
      </c>
      <c r="O17" s="26">
        <v>9240613516</v>
      </c>
      <c r="Q17" s="26">
        <v>360087653</v>
      </c>
    </row>
    <row r="18" spans="1:17" ht="21.75" customHeight="1" x14ac:dyDescent="0.2">
      <c r="A18" s="25" t="s">
        <v>28</v>
      </c>
      <c r="C18" s="26">
        <v>100000000</v>
      </c>
      <c r="E18" s="26">
        <f>1255456800000</f>
        <v>1255456800000</v>
      </c>
      <c r="G18" s="26">
        <f>1145840407000+107954857999-59149711196</f>
        <v>1194645553803</v>
      </c>
      <c r="I18" s="26">
        <f>E18-G18</f>
        <v>60811246197</v>
      </c>
      <c r="K18" s="26">
        <v>100000000</v>
      </c>
      <c r="M18" s="26">
        <f>1255456800000</f>
        <v>1255456800000</v>
      </c>
      <c r="O18" s="26">
        <f>1145840407000+107954857999-59149711196</f>
        <v>1194645553803</v>
      </c>
      <c r="Q18" s="26">
        <f>M18-O18</f>
        <v>60811246197</v>
      </c>
    </row>
    <row r="19" spans="1:17" ht="21.75" customHeight="1" x14ac:dyDescent="0.2">
      <c r="A19" s="25" t="s">
        <v>671</v>
      </c>
      <c r="C19" s="26">
        <v>0</v>
      </c>
      <c r="E19" s="26">
        <v>0</v>
      </c>
      <c r="G19" s="26">
        <v>0</v>
      </c>
      <c r="I19" s="26">
        <v>0</v>
      </c>
      <c r="K19" s="26">
        <v>30000000</v>
      </c>
      <c r="M19" s="26">
        <v>482426093512</v>
      </c>
      <c r="O19" s="26">
        <v>471098476965</v>
      </c>
      <c r="Q19" s="26">
        <v>11327616547</v>
      </c>
    </row>
    <row r="20" spans="1:17" ht="21.75" customHeight="1" x14ac:dyDescent="0.2">
      <c r="A20" s="25" t="s">
        <v>1161</v>
      </c>
      <c r="C20" s="26"/>
      <c r="E20" s="26"/>
      <c r="G20" s="26"/>
      <c r="I20" s="26"/>
      <c r="K20" s="26"/>
      <c r="M20" s="26">
        <v>5343705081000</v>
      </c>
      <c r="O20" s="26">
        <f>3916918150902+1421460373698-179632787400</f>
        <v>5158745737200</v>
      </c>
      <c r="Q20" s="26">
        <f>M20-O20</f>
        <v>184959343800</v>
      </c>
    </row>
    <row r="21" spans="1:17" ht="21.75" customHeight="1" x14ac:dyDescent="0.2">
      <c r="A21" s="25" t="s">
        <v>675</v>
      </c>
      <c r="C21" s="26">
        <v>0</v>
      </c>
      <c r="E21" s="26">
        <v>0</v>
      </c>
      <c r="G21" s="26">
        <v>0</v>
      </c>
      <c r="I21" s="26">
        <v>0</v>
      </c>
      <c r="K21" s="26">
        <v>816109</v>
      </c>
      <c r="M21" s="26">
        <v>16473099570</v>
      </c>
      <c r="O21" s="26">
        <v>15971900880</v>
      </c>
      <c r="Q21" s="26">
        <v>501198690</v>
      </c>
    </row>
    <row r="22" spans="1:17" ht="21.75" customHeight="1" x14ac:dyDescent="0.2">
      <c r="A22" s="25" t="s">
        <v>30</v>
      </c>
      <c r="C22" s="26">
        <v>0</v>
      </c>
      <c r="E22" s="26">
        <v>0</v>
      </c>
      <c r="G22" s="26">
        <v>0</v>
      </c>
      <c r="I22" s="26">
        <v>0</v>
      </c>
      <c r="K22" s="26">
        <v>16322052</v>
      </c>
      <c r="M22" s="26">
        <v>251767175350</v>
      </c>
      <c r="O22" s="26">
        <v>250001047895</v>
      </c>
      <c r="Q22" s="26">
        <v>1766127455</v>
      </c>
    </row>
    <row r="23" spans="1:17" ht="21.75" customHeight="1" x14ac:dyDescent="0.2">
      <c r="A23" s="25" t="s">
        <v>1160</v>
      </c>
      <c r="C23" s="26">
        <v>0</v>
      </c>
      <c r="E23" s="26">
        <v>0</v>
      </c>
      <c r="G23" s="26">
        <v>0</v>
      </c>
      <c r="I23" s="26">
        <v>0</v>
      </c>
      <c r="K23" s="26">
        <v>2607076</v>
      </c>
      <c r="M23" s="26">
        <v>436993678913</v>
      </c>
      <c r="O23" s="26">
        <v>481979669884</v>
      </c>
      <c r="Q23" s="26">
        <v>-44985990971</v>
      </c>
    </row>
    <row r="24" spans="1:17" ht="21.75" customHeight="1" x14ac:dyDescent="0.2">
      <c r="A24" s="25" t="s">
        <v>678</v>
      </c>
      <c r="C24" s="26">
        <v>0</v>
      </c>
      <c r="E24" s="26">
        <v>0</v>
      </c>
      <c r="G24" s="26">
        <v>0</v>
      </c>
      <c r="I24" s="26">
        <v>0</v>
      </c>
      <c r="K24" s="26">
        <v>6400000</v>
      </c>
      <c r="M24" s="26">
        <v>63405479315</v>
      </c>
      <c r="O24" s="26">
        <v>64487668373</v>
      </c>
      <c r="Q24" s="26">
        <v>-1082189058</v>
      </c>
    </row>
    <row r="25" spans="1:17" ht="21.75" customHeight="1" x14ac:dyDescent="0.2">
      <c r="A25" s="25" t="s">
        <v>31</v>
      </c>
      <c r="C25" s="26">
        <v>117483</v>
      </c>
      <c r="E25" s="26">
        <v>6702531303</v>
      </c>
      <c r="G25" s="26">
        <v>6338826840</v>
      </c>
      <c r="I25" s="26">
        <v>363704463</v>
      </c>
      <c r="K25" s="26">
        <v>14329938</v>
      </c>
      <c r="M25" s="26">
        <v>767395334058</v>
      </c>
      <c r="O25" s="26">
        <v>712004668752</v>
      </c>
      <c r="Q25" s="26">
        <v>55390665306</v>
      </c>
    </row>
    <row r="26" spans="1:17" ht="21.75" customHeight="1" x14ac:dyDescent="0.2">
      <c r="A26" s="25" t="s">
        <v>672</v>
      </c>
      <c r="C26" s="26">
        <v>0</v>
      </c>
      <c r="E26" s="26">
        <v>0</v>
      </c>
      <c r="G26" s="26">
        <v>0</v>
      </c>
      <c r="I26" s="26">
        <v>0</v>
      </c>
      <c r="K26" s="26">
        <v>17124181</v>
      </c>
      <c r="M26" s="26">
        <v>134825272314</v>
      </c>
      <c r="O26" s="26">
        <v>131811749175</v>
      </c>
      <c r="Q26" s="26">
        <v>3013523139</v>
      </c>
    </row>
    <row r="27" spans="1:17" ht="21.75" customHeight="1" x14ac:dyDescent="0.2">
      <c r="A27" s="25" t="s">
        <v>32</v>
      </c>
      <c r="C27" s="26">
        <v>719310</v>
      </c>
      <c r="E27" s="26">
        <v>1691761264</v>
      </c>
      <c r="G27" s="26">
        <v>1740545377</v>
      </c>
      <c r="I27" s="26">
        <v>-48784113</v>
      </c>
      <c r="K27" s="26">
        <v>719311</v>
      </c>
      <c r="M27" s="26">
        <v>1691761265</v>
      </c>
      <c r="O27" s="26">
        <v>1740547680</v>
      </c>
      <c r="Q27" s="26">
        <v>-48786415</v>
      </c>
    </row>
    <row r="28" spans="1:17" ht="21.75" customHeight="1" x14ac:dyDescent="0.2">
      <c r="A28" s="25" t="s">
        <v>33</v>
      </c>
      <c r="C28" s="26">
        <v>0</v>
      </c>
      <c r="E28" s="26">
        <v>0</v>
      </c>
      <c r="G28" s="26">
        <v>0</v>
      </c>
      <c r="I28" s="26">
        <v>0</v>
      </c>
      <c r="K28" s="26">
        <v>11500000</v>
      </c>
      <c r="M28" s="26">
        <v>66263373000</v>
      </c>
      <c r="O28" s="26">
        <v>63527606943</v>
      </c>
      <c r="Q28" s="26">
        <v>2735766057</v>
      </c>
    </row>
    <row r="29" spans="1:17" ht="21.75" customHeight="1" x14ac:dyDescent="0.2">
      <c r="A29" s="25" t="s">
        <v>34</v>
      </c>
      <c r="C29" s="26">
        <v>2149255</v>
      </c>
      <c r="E29" s="26">
        <v>27154494841</v>
      </c>
      <c r="G29" s="26">
        <v>25898735921</v>
      </c>
      <c r="I29" s="26">
        <v>1255758920</v>
      </c>
      <c r="K29" s="26">
        <v>14800000</v>
      </c>
      <c r="M29" s="26">
        <v>203766765646</v>
      </c>
      <c r="O29" s="26">
        <v>190194522777</v>
      </c>
      <c r="Q29" s="26">
        <v>13572242869</v>
      </c>
    </row>
    <row r="30" spans="1:17" ht="21.75" customHeight="1" x14ac:dyDescent="0.2">
      <c r="A30" s="25" t="s">
        <v>670</v>
      </c>
      <c r="C30" s="26">
        <v>0</v>
      </c>
      <c r="E30" s="26">
        <v>0</v>
      </c>
      <c r="G30" s="26">
        <v>0</v>
      </c>
      <c r="I30" s="26">
        <v>0</v>
      </c>
      <c r="K30" s="26">
        <v>40000000</v>
      </c>
      <c r="M30" s="26">
        <v>193735752400</v>
      </c>
      <c r="O30" s="26">
        <v>193702592877</v>
      </c>
      <c r="Q30" s="26">
        <v>33159523</v>
      </c>
    </row>
    <row r="31" spans="1:17" ht="21.75" customHeight="1" x14ac:dyDescent="0.2">
      <c r="A31" s="25" t="s">
        <v>667</v>
      </c>
      <c r="C31" s="26">
        <v>0</v>
      </c>
      <c r="E31" s="26">
        <v>0</v>
      </c>
      <c r="G31" s="26">
        <v>0</v>
      </c>
      <c r="I31" s="26">
        <v>0</v>
      </c>
      <c r="K31" s="26">
        <v>28784793</v>
      </c>
      <c r="M31" s="26">
        <v>269252953722</v>
      </c>
      <c r="O31" s="26">
        <v>189998503834</v>
      </c>
      <c r="Q31" s="26">
        <v>79254449888</v>
      </c>
    </row>
    <row r="32" spans="1:17" ht="21.75" customHeight="1" x14ac:dyDescent="0.2">
      <c r="A32" s="25" t="s">
        <v>666</v>
      </c>
      <c r="C32" s="26">
        <v>215198574</v>
      </c>
      <c r="E32" s="26">
        <f>1264828542692</f>
        <v>1264828542692</v>
      </c>
      <c r="G32" s="26">
        <f>1025509693110+228692376277-167821623609</f>
        <v>1086380445778</v>
      </c>
      <c r="I32" s="26">
        <f>E32-G32</f>
        <v>178448096914</v>
      </c>
      <c r="K32" s="26">
        <v>240221664</v>
      </c>
      <c r="M32" s="26">
        <v>1359015445926</v>
      </c>
      <c r="O32" s="26">
        <v>1167385786092</v>
      </c>
      <c r="Q32" s="26">
        <f>M32-O32</f>
        <v>191629659834</v>
      </c>
    </row>
    <row r="33" spans="1:17" ht="21.75" customHeight="1" x14ac:dyDescent="0.2">
      <c r="A33" s="25" t="s">
        <v>673</v>
      </c>
      <c r="C33" s="26">
        <v>0</v>
      </c>
      <c r="E33" s="26">
        <v>0</v>
      </c>
      <c r="G33" s="26">
        <v>0</v>
      </c>
      <c r="I33" s="26">
        <v>0</v>
      </c>
      <c r="K33" s="26">
        <v>45775738</v>
      </c>
      <c r="M33" s="26">
        <v>221234141754</v>
      </c>
      <c r="O33" s="26">
        <v>166795336251</v>
      </c>
      <c r="Q33" s="26">
        <v>54438805503</v>
      </c>
    </row>
    <row r="34" spans="1:17" ht="21.75" customHeight="1" x14ac:dyDescent="0.2">
      <c r="A34" s="25" t="s">
        <v>662</v>
      </c>
      <c r="C34" s="26">
        <v>0</v>
      </c>
      <c r="E34" s="26">
        <v>0</v>
      </c>
      <c r="G34" s="26">
        <v>0</v>
      </c>
      <c r="I34" s="26">
        <v>0</v>
      </c>
      <c r="K34" s="26">
        <v>18900000</v>
      </c>
      <c r="M34" s="26">
        <v>7843500000</v>
      </c>
      <c r="O34" s="26">
        <v>4168005375</v>
      </c>
      <c r="Q34" s="26">
        <v>3675494625</v>
      </c>
    </row>
    <row r="35" spans="1:17" ht="21.75" customHeight="1" x14ac:dyDescent="0.2">
      <c r="A35" s="25" t="s">
        <v>661</v>
      </c>
      <c r="C35" s="26">
        <v>0</v>
      </c>
      <c r="E35" s="26">
        <v>0</v>
      </c>
      <c r="G35" s="26">
        <v>0</v>
      </c>
      <c r="I35" s="26">
        <v>0</v>
      </c>
      <c r="K35" s="26">
        <v>10655990</v>
      </c>
      <c r="M35" s="26">
        <v>150698543051</v>
      </c>
      <c r="O35" s="26">
        <v>148379275060</v>
      </c>
      <c r="Q35" s="26">
        <v>2319267991</v>
      </c>
    </row>
    <row r="36" spans="1:17" ht="21.75" customHeight="1" x14ac:dyDescent="0.2">
      <c r="A36" s="25" t="s">
        <v>1159</v>
      </c>
      <c r="C36" s="26"/>
      <c r="E36" s="26"/>
      <c r="G36" s="26"/>
      <c r="I36" s="26"/>
      <c r="K36" s="26">
        <v>1954000000</v>
      </c>
      <c r="M36" s="26">
        <v>4543325514000</v>
      </c>
      <c r="O36" s="26">
        <v>4492710368100</v>
      </c>
      <c r="Q36" s="26">
        <v>50615145900</v>
      </c>
    </row>
    <row r="37" spans="1:17" ht="21.75" customHeight="1" x14ac:dyDescent="0.2">
      <c r="A37" s="25" t="s">
        <v>665</v>
      </c>
      <c r="C37" s="26">
        <v>0</v>
      </c>
      <c r="E37" s="26">
        <v>0</v>
      </c>
      <c r="G37" s="26">
        <v>0</v>
      </c>
      <c r="I37" s="26">
        <v>0</v>
      </c>
      <c r="K37" s="26">
        <v>56298297</v>
      </c>
      <c r="M37" s="26">
        <v>1183918504825</v>
      </c>
      <c r="O37" s="26">
        <v>1125073612301</v>
      </c>
      <c r="Q37" s="26">
        <v>58844892524</v>
      </c>
    </row>
    <row r="38" spans="1:17" ht="21.75" customHeight="1" x14ac:dyDescent="0.2">
      <c r="A38" s="25" t="s">
        <v>37</v>
      </c>
      <c r="C38" s="26">
        <v>0</v>
      </c>
      <c r="E38" s="26">
        <v>0</v>
      </c>
      <c r="G38" s="26">
        <v>0</v>
      </c>
      <c r="I38" s="26">
        <v>0</v>
      </c>
      <c r="K38" s="26">
        <v>37614231</v>
      </c>
      <c r="M38" s="26">
        <v>1058755735548</v>
      </c>
      <c r="O38" s="26">
        <v>1060925090755</v>
      </c>
      <c r="Q38" s="26">
        <v>-2169355207</v>
      </c>
    </row>
    <row r="39" spans="1:17" ht="21.75" customHeight="1" x14ac:dyDescent="0.2">
      <c r="A39" s="25" t="s">
        <v>38</v>
      </c>
      <c r="C39" s="26">
        <v>0</v>
      </c>
      <c r="E39" s="26">
        <v>0</v>
      </c>
      <c r="G39" s="26">
        <v>0</v>
      </c>
      <c r="I39" s="26">
        <v>0</v>
      </c>
      <c r="K39" s="26">
        <v>290756045</v>
      </c>
      <c r="M39" s="26">
        <v>2365180712159</v>
      </c>
      <c r="O39" s="26">
        <v>2301396869108</v>
      </c>
      <c r="Q39" s="26">
        <v>63783843051</v>
      </c>
    </row>
    <row r="40" spans="1:17" ht="21.75" customHeight="1" x14ac:dyDescent="0.2">
      <c r="A40" s="25" t="s">
        <v>1162</v>
      </c>
      <c r="C40" s="26">
        <v>0</v>
      </c>
      <c r="E40" s="26">
        <v>0</v>
      </c>
      <c r="G40" s="26">
        <v>0</v>
      </c>
      <c r="I40" s="26">
        <v>0</v>
      </c>
      <c r="K40" s="26">
        <v>47400000</v>
      </c>
      <c r="M40" s="26">
        <v>1013047069298</v>
      </c>
      <c r="O40" s="26">
        <v>987194900445</v>
      </c>
      <c r="Q40" s="26">
        <v>25852168853</v>
      </c>
    </row>
    <row r="41" spans="1:17" ht="21.75" customHeight="1" x14ac:dyDescent="0.2">
      <c r="A41" s="25" t="s">
        <v>39</v>
      </c>
      <c r="C41" s="26">
        <v>13928288</v>
      </c>
      <c r="E41" s="26">
        <v>73188858827</v>
      </c>
      <c r="G41" s="26">
        <v>99072705703</v>
      </c>
      <c r="I41" s="26">
        <v>-25883846876</v>
      </c>
      <c r="K41" s="26">
        <v>61000001</v>
      </c>
      <c r="M41" s="26">
        <v>544185733927</v>
      </c>
      <c r="O41" s="26">
        <v>510046641322</v>
      </c>
      <c r="Q41" s="26">
        <v>34139092605</v>
      </c>
    </row>
    <row r="42" spans="1:17" ht="21.75" customHeight="1" x14ac:dyDescent="0.2">
      <c r="A42" s="76" t="s">
        <v>1158</v>
      </c>
      <c r="C42" s="35">
        <v>57000000</v>
      </c>
      <c r="E42" s="35">
        <f>1205835228000</f>
        <v>1205835228000</v>
      </c>
      <c r="G42" s="35">
        <f>882497552467+321772153433-194365344155</f>
        <v>1009904361745</v>
      </c>
      <c r="I42" s="35">
        <f>E42-G42</f>
        <v>195930866255</v>
      </c>
      <c r="K42" s="35">
        <v>113475377</v>
      </c>
      <c r="M42" s="35">
        <v>2266107464556</v>
      </c>
      <c r="O42" s="35">
        <v>2095147828025</v>
      </c>
      <c r="Q42" s="35">
        <v>170959636531</v>
      </c>
    </row>
    <row r="43" spans="1:17" ht="21.75" customHeight="1" x14ac:dyDescent="0.2">
      <c r="A43" s="25" t="s">
        <v>41</v>
      </c>
      <c r="C43" s="26">
        <v>0</v>
      </c>
      <c r="E43" s="26">
        <v>0</v>
      </c>
      <c r="G43" s="26">
        <v>0</v>
      </c>
      <c r="I43" s="26">
        <v>0</v>
      </c>
      <c r="K43" s="26">
        <v>81041839</v>
      </c>
      <c r="M43" s="26">
        <v>1292432903349</v>
      </c>
      <c r="O43" s="26">
        <v>1315961607263</v>
      </c>
      <c r="Q43" s="26">
        <v>-23528703914</v>
      </c>
    </row>
    <row r="44" spans="1:17" ht="21.75" customHeight="1" x14ac:dyDescent="0.2">
      <c r="A44" s="25" t="s">
        <v>1157</v>
      </c>
      <c r="C44" s="26">
        <v>54950000</v>
      </c>
      <c r="E44" s="26">
        <f>822995491500</f>
        <v>822995491500</v>
      </c>
      <c r="G44" s="26">
        <f>754102076882+68521018468-68654828250</f>
        <v>753968267100</v>
      </c>
      <c r="I44" s="26">
        <f>E44-G44</f>
        <v>69027224400</v>
      </c>
      <c r="K44" s="26">
        <v>54950000</v>
      </c>
      <c r="M44" s="26">
        <f>822995491500</f>
        <v>822995491500</v>
      </c>
      <c r="O44" s="26">
        <f>754102076882+68521018468-68654828250</f>
        <v>753968267100</v>
      </c>
      <c r="Q44" s="26">
        <f>M44-O44</f>
        <v>69027224400</v>
      </c>
    </row>
    <row r="45" spans="1:17" ht="21.75" customHeight="1" x14ac:dyDescent="0.2">
      <c r="A45" s="25" t="s">
        <v>43</v>
      </c>
      <c r="C45" s="26">
        <v>0</v>
      </c>
      <c r="E45" s="26">
        <v>0</v>
      </c>
      <c r="G45" s="26">
        <v>0</v>
      </c>
      <c r="I45" s="26">
        <v>0</v>
      </c>
      <c r="K45" s="26">
        <v>5000000</v>
      </c>
      <c r="M45" s="26">
        <v>188413670902</v>
      </c>
      <c r="O45" s="26">
        <v>186093473679</v>
      </c>
      <c r="Q45" s="26">
        <v>2320197223</v>
      </c>
    </row>
    <row r="46" spans="1:17" ht="21.75" customHeight="1" x14ac:dyDescent="0.2">
      <c r="A46" s="25" t="s">
        <v>44</v>
      </c>
      <c r="C46" s="26">
        <v>0</v>
      </c>
      <c r="E46" s="26">
        <v>0</v>
      </c>
      <c r="G46" s="26">
        <v>0</v>
      </c>
      <c r="I46" s="26">
        <v>0</v>
      </c>
      <c r="K46" s="26">
        <v>1000000</v>
      </c>
      <c r="M46" s="26">
        <v>25397977500</v>
      </c>
      <c r="O46" s="26">
        <v>25345894889</v>
      </c>
      <c r="Q46" s="26">
        <v>52082611</v>
      </c>
    </row>
    <row r="47" spans="1:17" ht="21.75" customHeight="1" x14ac:dyDescent="0.2">
      <c r="A47" s="25" t="s">
        <v>669</v>
      </c>
      <c r="C47" s="26">
        <v>0</v>
      </c>
      <c r="E47" s="26">
        <v>0</v>
      </c>
      <c r="G47" s="26">
        <v>0</v>
      </c>
      <c r="I47" s="26">
        <v>0</v>
      </c>
      <c r="K47" s="26">
        <v>25618236</v>
      </c>
      <c r="M47" s="26">
        <v>125009312908</v>
      </c>
      <c r="O47" s="26">
        <v>126445847650</v>
      </c>
      <c r="Q47" s="26">
        <v>-1436534742</v>
      </c>
    </row>
    <row r="48" spans="1:17" ht="21.75" customHeight="1" x14ac:dyDescent="0.2">
      <c r="A48" s="25" t="s">
        <v>677</v>
      </c>
      <c r="C48" s="26">
        <v>0</v>
      </c>
      <c r="E48" s="26">
        <v>0</v>
      </c>
      <c r="G48" s="26">
        <v>0</v>
      </c>
      <c r="I48" s="26">
        <v>0</v>
      </c>
      <c r="K48" s="26">
        <v>40000000</v>
      </c>
      <c r="M48" s="26">
        <v>196026662066</v>
      </c>
      <c r="O48" s="26">
        <v>208175448436</v>
      </c>
      <c r="Q48" s="26">
        <v>-12148786370</v>
      </c>
    </row>
    <row r="49" spans="1:20" ht="21.75" customHeight="1" x14ac:dyDescent="0.2">
      <c r="A49" s="25" t="s">
        <v>660</v>
      </c>
      <c r="C49" s="26">
        <v>0</v>
      </c>
      <c r="E49" s="26">
        <v>0</v>
      </c>
      <c r="G49" s="26">
        <v>0</v>
      </c>
      <c r="I49" s="26">
        <v>0</v>
      </c>
      <c r="K49" s="26">
        <v>36800000</v>
      </c>
      <c r="M49" s="26">
        <v>163002416266</v>
      </c>
      <c r="O49" s="26">
        <v>153723451433</v>
      </c>
      <c r="Q49" s="26">
        <v>9278964833</v>
      </c>
    </row>
    <row r="50" spans="1:20" ht="21.75" customHeight="1" x14ac:dyDescent="0.2">
      <c r="A50" s="25" t="s">
        <v>45</v>
      </c>
      <c r="C50" s="26">
        <v>0</v>
      </c>
      <c r="E50" s="26">
        <v>0</v>
      </c>
      <c r="G50" s="26">
        <v>0</v>
      </c>
      <c r="I50" s="26">
        <v>0</v>
      </c>
      <c r="K50" s="26">
        <v>21012777</v>
      </c>
      <c r="M50" s="26">
        <v>88714836396</v>
      </c>
      <c r="O50" s="26">
        <v>79402836602</v>
      </c>
      <c r="Q50" s="26">
        <v>9311999794</v>
      </c>
    </row>
    <row r="51" spans="1:20" ht="21.75" customHeight="1" x14ac:dyDescent="0.2">
      <c r="A51" s="25" t="s">
        <v>46</v>
      </c>
      <c r="C51" s="26">
        <v>33432557</v>
      </c>
      <c r="E51" s="26">
        <v>55904718338</v>
      </c>
      <c r="G51" s="26">
        <v>43156482286</v>
      </c>
      <c r="I51" s="26">
        <v>12748236052</v>
      </c>
      <c r="K51" s="26">
        <v>136111111</v>
      </c>
      <c r="M51" s="26">
        <v>284065705149</v>
      </c>
      <c r="O51" s="26">
        <v>229866945269</v>
      </c>
      <c r="Q51" s="26">
        <v>54198759880</v>
      </c>
    </row>
    <row r="52" spans="1:20" ht="21.75" customHeight="1" x14ac:dyDescent="0.2">
      <c r="A52" s="25" t="s">
        <v>47</v>
      </c>
      <c r="C52" s="26">
        <v>0</v>
      </c>
      <c r="E52" s="26">
        <v>0</v>
      </c>
      <c r="G52" s="26">
        <v>0</v>
      </c>
      <c r="I52" s="26">
        <v>0</v>
      </c>
      <c r="K52" s="26">
        <v>1499161</v>
      </c>
      <c r="M52" s="26">
        <v>17917652522</v>
      </c>
      <c r="O52" s="26">
        <v>16959725953</v>
      </c>
      <c r="Q52" s="26">
        <v>957926569</v>
      </c>
    </row>
    <row r="53" spans="1:20" ht="21.75" customHeight="1" x14ac:dyDescent="0.2">
      <c r="A53" s="25" t="s">
        <v>48</v>
      </c>
      <c r="C53" s="26">
        <v>45225000</v>
      </c>
      <c r="E53" s="26">
        <f>223891834725</f>
        <v>223891834725</v>
      </c>
      <c r="G53" s="26">
        <f>140803316700+53316308077+3785192476</f>
        <v>197904817253</v>
      </c>
      <c r="I53" s="26">
        <f>E53-G53</f>
        <v>25987017472</v>
      </c>
      <c r="K53" s="26">
        <v>312850685</v>
      </c>
      <c r="M53" s="26">
        <v>1668304668380</v>
      </c>
      <c r="O53" s="26">
        <v>1803199128997</v>
      </c>
      <c r="Q53" s="26">
        <f>M53-O53</f>
        <v>-134894460617</v>
      </c>
    </row>
    <row r="54" spans="1:20" ht="21.75" customHeight="1" x14ac:dyDescent="0.2">
      <c r="A54" s="76" t="s">
        <v>57</v>
      </c>
      <c r="C54" s="35">
        <v>5272404</v>
      </c>
      <c r="E54" s="35">
        <v>71407133078</v>
      </c>
      <c r="G54" s="35">
        <v>85522643246</v>
      </c>
      <c r="I54" s="35">
        <v>-14115510168</v>
      </c>
      <c r="K54" s="35">
        <v>9000000</v>
      </c>
      <c r="M54" s="35">
        <v>124286314387</v>
      </c>
      <c r="O54" s="35">
        <v>150608983188</v>
      </c>
      <c r="Q54" s="35">
        <v>-26322668801</v>
      </c>
    </row>
    <row r="55" spans="1:20" ht="21.75" customHeight="1" x14ac:dyDescent="0.2">
      <c r="A55" s="25" t="s">
        <v>49</v>
      </c>
      <c r="C55" s="26">
        <v>80000000</v>
      </c>
      <c r="E55" s="26">
        <v>99633631500</v>
      </c>
      <c r="G55" s="26">
        <v>108716387518</v>
      </c>
      <c r="I55" s="26">
        <v>-9082756018</v>
      </c>
      <c r="K55" s="26">
        <v>124867186</v>
      </c>
      <c r="M55" s="26">
        <v>157983374992</v>
      </c>
      <c r="O55" s="26">
        <v>175046461790</v>
      </c>
      <c r="Q55" s="26">
        <v>-17063086798</v>
      </c>
    </row>
    <row r="56" spans="1:20" ht="21.75" customHeight="1" x14ac:dyDescent="0.2">
      <c r="A56" s="25" t="s">
        <v>51</v>
      </c>
      <c r="C56" s="26">
        <v>0</v>
      </c>
      <c r="E56" s="26">
        <v>0</v>
      </c>
      <c r="G56" s="26">
        <v>0</v>
      </c>
      <c r="I56" s="26">
        <v>0</v>
      </c>
      <c r="K56" s="26">
        <v>121866250</v>
      </c>
      <c r="M56" s="26">
        <v>506313445814</v>
      </c>
      <c r="O56" s="26">
        <v>504726733371</v>
      </c>
      <c r="Q56" s="26">
        <v>1586712443</v>
      </c>
      <c r="S56" s="32"/>
      <c r="T56" s="32"/>
    </row>
    <row r="57" spans="1:20" ht="21.75" customHeight="1" x14ac:dyDescent="0.2">
      <c r="A57" s="25" t="s">
        <v>663</v>
      </c>
      <c r="C57" s="26">
        <v>0</v>
      </c>
      <c r="E57" s="26">
        <v>0</v>
      </c>
      <c r="G57" s="26">
        <v>0</v>
      </c>
      <c r="I57" s="26">
        <v>0</v>
      </c>
      <c r="K57" s="26">
        <v>52569000</v>
      </c>
      <c r="M57" s="26">
        <v>607467587779</v>
      </c>
      <c r="O57" s="26">
        <v>602382024984</v>
      </c>
      <c r="Q57" s="26">
        <v>5085562795</v>
      </c>
    </row>
    <row r="58" spans="1:20" ht="21.75" customHeight="1" x14ac:dyDescent="0.2">
      <c r="A58" s="25" t="s">
        <v>679</v>
      </c>
      <c r="C58" s="26"/>
      <c r="E58" s="26"/>
      <c r="G58" s="26"/>
      <c r="I58" s="26"/>
      <c r="K58" s="26">
        <v>280000000</v>
      </c>
      <c r="M58" s="26">
        <v>866567520000</v>
      </c>
      <c r="O58" s="26">
        <v>738054452434</v>
      </c>
      <c r="Q58" s="26">
        <v>128513067566</v>
      </c>
    </row>
    <row r="59" spans="1:20" ht="21.75" customHeight="1" x14ac:dyDescent="0.2">
      <c r="A59" s="25" t="s">
        <v>674</v>
      </c>
      <c r="C59" s="26">
        <v>0</v>
      </c>
      <c r="E59" s="26">
        <v>0</v>
      </c>
      <c r="G59" s="26">
        <v>0</v>
      </c>
      <c r="I59" s="26">
        <v>0</v>
      </c>
      <c r="K59" s="26">
        <v>30470587</v>
      </c>
      <c r="M59" s="26">
        <v>107955935899</v>
      </c>
      <c r="O59" s="26">
        <v>99366777671</v>
      </c>
      <c r="Q59" s="26">
        <v>8589158228</v>
      </c>
    </row>
    <row r="60" spans="1:20" ht="21.75" customHeight="1" x14ac:dyDescent="0.2">
      <c r="A60" s="25" t="s">
        <v>52</v>
      </c>
      <c r="C60" s="26">
        <v>0</v>
      </c>
      <c r="E60" s="26">
        <v>0</v>
      </c>
      <c r="G60" s="26">
        <v>0</v>
      </c>
      <c r="I60" s="26">
        <v>0</v>
      </c>
      <c r="K60" s="26">
        <v>6587375</v>
      </c>
      <c r="M60" s="26">
        <v>49110392196</v>
      </c>
      <c r="O60" s="26">
        <v>49492867479</v>
      </c>
      <c r="Q60" s="26">
        <v>-382475283</v>
      </c>
    </row>
    <row r="61" spans="1:20" ht="21.75" customHeight="1" x14ac:dyDescent="0.2">
      <c r="A61" s="25" t="s">
        <v>54</v>
      </c>
      <c r="C61" s="26">
        <v>22048</v>
      </c>
      <c r="E61" s="26">
        <v>539372813</v>
      </c>
      <c r="G61" s="26">
        <v>486253543</v>
      </c>
      <c r="I61" s="26">
        <v>53119270</v>
      </c>
      <c r="K61" s="26">
        <v>6130684</v>
      </c>
      <c r="M61" s="26">
        <v>143254874508</v>
      </c>
      <c r="O61" s="26">
        <v>131735862463</v>
      </c>
      <c r="Q61" s="26">
        <v>11519012045</v>
      </c>
    </row>
    <row r="62" spans="1:20" ht="21.75" customHeight="1" x14ac:dyDescent="0.2">
      <c r="A62" s="25" t="s">
        <v>55</v>
      </c>
      <c r="C62" s="26">
        <v>0</v>
      </c>
      <c r="E62" s="26">
        <v>0</v>
      </c>
      <c r="G62" s="26">
        <v>0</v>
      </c>
      <c r="I62" s="26">
        <v>0</v>
      </c>
      <c r="K62" s="26">
        <v>3000000</v>
      </c>
      <c r="M62" s="26">
        <v>16640397107</v>
      </c>
      <c r="O62" s="26">
        <v>15452845925</v>
      </c>
      <c r="Q62" s="26">
        <v>1187551182</v>
      </c>
    </row>
    <row r="63" spans="1:20" ht="21.75" customHeight="1" x14ac:dyDescent="0.2">
      <c r="A63" s="25" t="s">
        <v>56</v>
      </c>
      <c r="C63" s="26">
        <v>0</v>
      </c>
      <c r="E63" s="26">
        <v>0</v>
      </c>
      <c r="G63" s="26">
        <v>0</v>
      </c>
      <c r="I63" s="26">
        <v>0</v>
      </c>
      <c r="K63" s="26">
        <v>287122645</v>
      </c>
      <c r="M63" s="26">
        <v>3194078084265</v>
      </c>
      <c r="O63" s="26">
        <v>3690943126960</v>
      </c>
      <c r="Q63" s="26">
        <v>-496865042695</v>
      </c>
    </row>
    <row r="64" spans="1:20" ht="21.75" customHeight="1" x14ac:dyDescent="0.2">
      <c r="A64" s="25" t="s">
        <v>676</v>
      </c>
      <c r="C64" s="26">
        <v>0</v>
      </c>
      <c r="E64" s="26">
        <v>0</v>
      </c>
      <c r="G64" s="26">
        <v>0</v>
      </c>
      <c r="I64" s="26">
        <v>0</v>
      </c>
      <c r="K64" s="26">
        <v>139996906</v>
      </c>
      <c r="M64" s="26">
        <v>1644254802043</v>
      </c>
      <c r="O64" s="26">
        <v>1646812069422</v>
      </c>
      <c r="Q64" s="26">
        <v>-2557267379</v>
      </c>
    </row>
    <row r="65" spans="1:17" ht="21.75" customHeight="1" x14ac:dyDescent="0.2">
      <c r="A65" s="25" t="s">
        <v>110</v>
      </c>
      <c r="C65" s="26">
        <v>0</v>
      </c>
      <c r="E65" s="26">
        <v>0</v>
      </c>
      <c r="G65" s="26">
        <v>0</v>
      </c>
      <c r="I65" s="26">
        <v>0</v>
      </c>
      <c r="K65" s="26">
        <v>843990</v>
      </c>
      <c r="M65" s="26">
        <v>118642240029</v>
      </c>
      <c r="O65" s="26">
        <v>130369503697</v>
      </c>
      <c r="Q65" s="26">
        <v>-11727263667</v>
      </c>
    </row>
    <row r="66" spans="1:17" ht="21.75" customHeight="1" x14ac:dyDescent="0.2">
      <c r="A66" s="25" t="s">
        <v>697</v>
      </c>
      <c r="C66" s="26">
        <v>0</v>
      </c>
      <c r="E66" s="26">
        <v>0</v>
      </c>
      <c r="G66" s="26">
        <v>0</v>
      </c>
      <c r="I66" s="26">
        <v>0</v>
      </c>
      <c r="K66" s="26">
        <v>15000000</v>
      </c>
      <c r="M66" s="26">
        <v>148627973410</v>
      </c>
      <c r="O66" s="26">
        <v>149497621445</v>
      </c>
      <c r="Q66" s="26">
        <v>-869648035</v>
      </c>
    </row>
    <row r="67" spans="1:17" ht="21.75" customHeight="1" x14ac:dyDescent="0.2">
      <c r="A67" s="25" t="s">
        <v>692</v>
      </c>
      <c r="C67" s="26">
        <v>0</v>
      </c>
      <c r="E67" s="26">
        <v>0</v>
      </c>
      <c r="G67" s="26">
        <v>0</v>
      </c>
      <c r="I67" s="26">
        <v>0</v>
      </c>
      <c r="K67" s="26">
        <v>6108506</v>
      </c>
      <c r="M67" s="26">
        <v>60841686435</v>
      </c>
      <c r="O67" s="26">
        <v>61106705806</v>
      </c>
      <c r="Q67" s="26">
        <v>-265019371</v>
      </c>
    </row>
    <row r="68" spans="1:17" ht="21.75" customHeight="1" x14ac:dyDescent="0.2">
      <c r="A68" s="25" t="s">
        <v>699</v>
      </c>
      <c r="C68" s="26">
        <v>0</v>
      </c>
      <c r="E68" s="26">
        <v>0</v>
      </c>
      <c r="G68" s="26">
        <v>0</v>
      </c>
      <c r="I68" s="26">
        <v>0</v>
      </c>
      <c r="K68" s="26">
        <v>1000000</v>
      </c>
      <c r="M68" s="26">
        <v>9738458438</v>
      </c>
      <c r="O68" s="26">
        <v>9772842845</v>
      </c>
      <c r="Q68" s="26">
        <v>-34384407</v>
      </c>
    </row>
    <row r="69" spans="1:17" ht="21.75" customHeight="1" x14ac:dyDescent="0.2">
      <c r="A69" s="25" t="s">
        <v>700</v>
      </c>
      <c r="C69" s="26">
        <v>0</v>
      </c>
      <c r="E69" s="26">
        <v>0</v>
      </c>
      <c r="G69" s="26">
        <v>0</v>
      </c>
      <c r="I69" s="26">
        <v>0</v>
      </c>
      <c r="K69" s="26">
        <v>1000000</v>
      </c>
      <c r="M69" s="26">
        <v>13983375000</v>
      </c>
      <c r="O69" s="26">
        <v>12740960948</v>
      </c>
      <c r="Q69" s="26">
        <v>1242414052</v>
      </c>
    </row>
    <row r="70" spans="1:17" ht="21.75" customHeight="1" x14ac:dyDescent="0.2">
      <c r="A70" s="25" t="s">
        <v>696</v>
      </c>
      <c r="C70" s="26">
        <v>0</v>
      </c>
      <c r="E70" s="26">
        <v>0</v>
      </c>
      <c r="G70" s="26">
        <v>0</v>
      </c>
      <c r="I70" s="26">
        <v>0</v>
      </c>
      <c r="K70" s="26">
        <v>1283203</v>
      </c>
      <c r="M70" s="26">
        <v>172462752681</v>
      </c>
      <c r="O70" s="26">
        <v>170877801995</v>
      </c>
      <c r="Q70" s="26">
        <v>1584950686</v>
      </c>
    </row>
    <row r="71" spans="1:17" ht="21.75" customHeight="1" x14ac:dyDescent="0.2">
      <c r="A71" s="25" t="s">
        <v>695</v>
      </c>
      <c r="C71" s="26">
        <v>0</v>
      </c>
      <c r="E71" s="26">
        <v>0</v>
      </c>
      <c r="G71" s="26">
        <v>0</v>
      </c>
      <c r="I71" s="26">
        <v>0</v>
      </c>
      <c r="K71" s="26">
        <v>5000000</v>
      </c>
      <c r="M71" s="26">
        <v>45396028125</v>
      </c>
      <c r="O71" s="26">
        <v>43514059236</v>
      </c>
      <c r="Q71" s="26">
        <v>1881968889</v>
      </c>
    </row>
    <row r="72" spans="1:17" ht="21.75" customHeight="1" x14ac:dyDescent="0.2">
      <c r="A72" s="25" t="s">
        <v>684</v>
      </c>
      <c r="C72" s="26">
        <v>0</v>
      </c>
      <c r="E72" s="26">
        <v>0</v>
      </c>
      <c r="G72" s="26">
        <v>0</v>
      </c>
      <c r="I72" s="26">
        <v>0</v>
      </c>
      <c r="K72" s="26">
        <v>9998502</v>
      </c>
      <c r="M72" s="26">
        <v>163181260041</v>
      </c>
      <c r="O72" s="26">
        <v>160994839490</v>
      </c>
      <c r="Q72" s="26">
        <v>2186420551</v>
      </c>
    </row>
    <row r="73" spans="1:17" ht="21.75" customHeight="1" x14ac:dyDescent="0.2">
      <c r="A73" s="25" t="s">
        <v>701</v>
      </c>
      <c r="C73" s="26">
        <v>0</v>
      </c>
      <c r="E73" s="26">
        <v>0</v>
      </c>
      <c r="G73" s="26">
        <v>0</v>
      </c>
      <c r="I73" s="26">
        <v>0</v>
      </c>
      <c r="K73" s="26">
        <v>9942401</v>
      </c>
      <c r="M73" s="26">
        <v>172766211648</v>
      </c>
      <c r="O73" s="26">
        <v>170271580952</v>
      </c>
      <c r="Q73" s="26">
        <v>2494630696</v>
      </c>
    </row>
    <row r="74" spans="1:17" ht="21.75" customHeight="1" x14ac:dyDescent="0.2">
      <c r="A74" s="25" t="s">
        <v>702</v>
      </c>
      <c r="C74" s="26">
        <v>0</v>
      </c>
      <c r="E74" s="26">
        <v>0</v>
      </c>
      <c r="G74" s="26">
        <v>0</v>
      </c>
      <c r="I74" s="26">
        <v>0</v>
      </c>
      <c r="K74" s="26">
        <v>5000000</v>
      </c>
      <c r="M74" s="26">
        <v>53542576797</v>
      </c>
      <c r="O74" s="26">
        <v>50032240276</v>
      </c>
      <c r="Q74" s="26">
        <v>3510336521</v>
      </c>
    </row>
    <row r="75" spans="1:17" ht="21.75" customHeight="1" x14ac:dyDescent="0.2">
      <c r="A75" s="25" t="s">
        <v>693</v>
      </c>
      <c r="C75" s="26">
        <v>0</v>
      </c>
      <c r="E75" s="26">
        <v>0</v>
      </c>
      <c r="G75" s="26">
        <v>0</v>
      </c>
      <c r="I75" s="26">
        <v>0</v>
      </c>
      <c r="K75" s="26">
        <v>5000000</v>
      </c>
      <c r="M75" s="26">
        <v>56183203125</v>
      </c>
      <c r="O75" s="26">
        <v>51405576491</v>
      </c>
      <c r="Q75" s="26">
        <v>4777626634</v>
      </c>
    </row>
    <row r="76" spans="1:17" ht="21.75" customHeight="1" x14ac:dyDescent="0.2">
      <c r="A76" s="25" t="s">
        <v>703</v>
      </c>
      <c r="C76" s="26">
        <v>0</v>
      </c>
      <c r="E76" s="26">
        <v>0</v>
      </c>
      <c r="G76" s="26">
        <v>0</v>
      </c>
      <c r="I76" s="26">
        <v>0</v>
      </c>
      <c r="K76" s="26">
        <v>4000000</v>
      </c>
      <c r="M76" s="26">
        <v>60428156255</v>
      </c>
      <c r="O76" s="26">
        <v>54358568775</v>
      </c>
      <c r="Q76" s="26">
        <v>6069587480</v>
      </c>
    </row>
    <row r="77" spans="1:17" ht="21.75" customHeight="1" x14ac:dyDescent="0.2">
      <c r="A77" s="25" t="s">
        <v>688</v>
      </c>
      <c r="C77" s="26">
        <v>0</v>
      </c>
      <c r="E77" s="26">
        <v>0</v>
      </c>
      <c r="G77" s="26">
        <v>0</v>
      </c>
      <c r="I77" s="26">
        <v>0</v>
      </c>
      <c r="K77" s="26">
        <v>15000000</v>
      </c>
      <c r="M77" s="26">
        <v>177089456250</v>
      </c>
      <c r="O77" s="26">
        <v>170792953865</v>
      </c>
      <c r="Q77" s="26">
        <v>6296502385</v>
      </c>
    </row>
    <row r="78" spans="1:17" ht="21.75" customHeight="1" x14ac:dyDescent="0.2">
      <c r="A78" s="25" t="s">
        <v>687</v>
      </c>
      <c r="C78" s="26">
        <v>0</v>
      </c>
      <c r="E78" s="26">
        <v>0</v>
      </c>
      <c r="G78" s="26">
        <v>0</v>
      </c>
      <c r="I78" s="26">
        <v>0</v>
      </c>
      <c r="K78" s="26">
        <v>5000000</v>
      </c>
      <c r="M78" s="26">
        <v>55739654151</v>
      </c>
      <c r="O78" s="26">
        <v>49328770218</v>
      </c>
      <c r="Q78" s="26">
        <v>6410883933</v>
      </c>
    </row>
    <row r="79" spans="1:17" ht="21.75" customHeight="1" x14ac:dyDescent="0.2">
      <c r="A79" s="25" t="s">
        <v>691</v>
      </c>
      <c r="C79" s="26">
        <v>0</v>
      </c>
      <c r="E79" s="26">
        <v>0</v>
      </c>
      <c r="G79" s="26">
        <v>0</v>
      </c>
      <c r="I79" s="26">
        <v>0</v>
      </c>
      <c r="K79" s="26">
        <v>39000000</v>
      </c>
      <c r="M79" s="26">
        <v>777692933249</v>
      </c>
      <c r="O79" s="26">
        <v>770286218913</v>
      </c>
      <c r="Q79" s="26">
        <v>7406714336</v>
      </c>
    </row>
    <row r="80" spans="1:17" ht="21.75" customHeight="1" x14ac:dyDescent="0.2">
      <c r="A80" s="25" t="s">
        <v>704</v>
      </c>
      <c r="C80" s="26">
        <v>0</v>
      </c>
      <c r="E80" s="26">
        <v>0</v>
      </c>
      <c r="G80" s="26">
        <v>0</v>
      </c>
      <c r="I80" s="26">
        <v>0</v>
      </c>
      <c r="K80" s="26">
        <v>100000</v>
      </c>
      <c r="M80" s="26">
        <v>96424000000</v>
      </c>
      <c r="O80" s="26">
        <v>88323186722</v>
      </c>
      <c r="Q80" s="26">
        <v>8100813278</v>
      </c>
    </row>
    <row r="81" spans="1:17" ht="21.75" customHeight="1" x14ac:dyDescent="0.2">
      <c r="A81" s="25" t="s">
        <v>686</v>
      </c>
      <c r="C81" s="26">
        <v>0</v>
      </c>
      <c r="E81" s="26">
        <v>0</v>
      </c>
      <c r="G81" s="26">
        <v>0</v>
      </c>
      <c r="I81" s="26">
        <v>0</v>
      </c>
      <c r="K81" s="26">
        <v>250000</v>
      </c>
      <c r="M81" s="26">
        <v>261535250000</v>
      </c>
      <c r="O81" s="26">
        <v>250228104450</v>
      </c>
      <c r="Q81" s="26">
        <v>11307145550</v>
      </c>
    </row>
    <row r="82" spans="1:17" ht="21.75" customHeight="1" x14ac:dyDescent="0.2">
      <c r="A82" s="25" t="s">
        <v>690</v>
      </c>
      <c r="C82" s="26">
        <v>0</v>
      </c>
      <c r="E82" s="26">
        <v>0</v>
      </c>
      <c r="G82" s="26">
        <v>0</v>
      </c>
      <c r="I82" s="26">
        <v>0</v>
      </c>
      <c r="K82" s="26">
        <v>98755678</v>
      </c>
      <c r="M82" s="26">
        <v>1019553619672</v>
      </c>
      <c r="O82" s="26">
        <v>1008132355036</v>
      </c>
      <c r="Q82" s="26">
        <v>11421264636</v>
      </c>
    </row>
    <row r="83" spans="1:17" ht="21.75" customHeight="1" x14ac:dyDescent="0.2">
      <c r="A83" s="25" t="s">
        <v>694</v>
      </c>
      <c r="C83" s="26">
        <v>0</v>
      </c>
      <c r="E83" s="26">
        <v>0</v>
      </c>
      <c r="G83" s="26">
        <v>0</v>
      </c>
      <c r="I83" s="26">
        <v>0</v>
      </c>
      <c r="K83" s="26">
        <v>10000000</v>
      </c>
      <c r="M83" s="26">
        <v>162666603750</v>
      </c>
      <c r="O83" s="26">
        <v>148636574632</v>
      </c>
      <c r="Q83" s="26">
        <v>14030029118</v>
      </c>
    </row>
    <row r="84" spans="1:17" ht="21.75" customHeight="1" x14ac:dyDescent="0.2">
      <c r="A84" s="25" t="s">
        <v>689</v>
      </c>
      <c r="C84" s="26">
        <v>0</v>
      </c>
      <c r="E84" s="26">
        <v>0</v>
      </c>
      <c r="G84" s="26">
        <v>0</v>
      </c>
      <c r="I84" s="26">
        <v>0</v>
      </c>
      <c r="K84" s="26">
        <v>9534251</v>
      </c>
      <c r="M84" s="26">
        <v>157384827250</v>
      </c>
      <c r="O84" s="26">
        <v>131689226944</v>
      </c>
      <c r="Q84" s="26">
        <v>25695600306</v>
      </c>
    </row>
    <row r="85" spans="1:17" ht="21.75" customHeight="1" x14ac:dyDescent="0.2">
      <c r="A85" s="25" t="s">
        <v>683</v>
      </c>
      <c r="C85" s="26">
        <v>0</v>
      </c>
      <c r="E85" s="26">
        <v>0</v>
      </c>
      <c r="G85" s="26">
        <v>0</v>
      </c>
      <c r="I85" s="26">
        <v>0</v>
      </c>
      <c r="K85" s="26">
        <v>4944600</v>
      </c>
      <c r="M85" s="26">
        <v>263309509832</v>
      </c>
      <c r="O85" s="26">
        <v>222260727788</v>
      </c>
      <c r="Q85" s="26">
        <v>41048782044</v>
      </c>
    </row>
    <row r="86" spans="1:17" ht="21.75" customHeight="1" x14ac:dyDescent="0.2">
      <c r="A86" s="25" t="s">
        <v>698</v>
      </c>
      <c r="C86" s="26">
        <v>0</v>
      </c>
      <c r="E86" s="26">
        <v>0</v>
      </c>
      <c r="G86" s="26">
        <v>0</v>
      </c>
      <c r="I86" s="26">
        <v>0</v>
      </c>
      <c r="K86" s="26">
        <v>1333380</v>
      </c>
      <c r="M86" s="26">
        <v>418462481432</v>
      </c>
      <c r="O86" s="26">
        <v>366006992417</v>
      </c>
      <c r="Q86" s="26">
        <v>52455489015</v>
      </c>
    </row>
    <row r="87" spans="1:17" ht="21.75" customHeight="1" x14ac:dyDescent="0.2">
      <c r="A87" s="25" t="s">
        <v>685</v>
      </c>
      <c r="C87" s="26">
        <v>0</v>
      </c>
      <c r="E87" s="26">
        <v>0</v>
      </c>
      <c r="G87" s="26">
        <v>0</v>
      </c>
      <c r="I87" s="26">
        <v>0</v>
      </c>
      <c r="K87" s="26">
        <v>117168</v>
      </c>
      <c r="M87" s="26">
        <v>854167491312</v>
      </c>
      <c r="O87" s="26">
        <v>756772607818</v>
      </c>
      <c r="Q87" s="26">
        <v>97394883494</v>
      </c>
    </row>
    <row r="88" spans="1:17" ht="21.75" customHeight="1" x14ac:dyDescent="0.2">
      <c r="A88" s="25" t="s">
        <v>108</v>
      </c>
      <c r="C88" s="26">
        <v>0</v>
      </c>
      <c r="E88" s="26">
        <v>0</v>
      </c>
      <c r="G88" s="26">
        <v>0</v>
      </c>
      <c r="I88" s="26">
        <v>0</v>
      </c>
      <c r="K88" s="26">
        <v>34490820</v>
      </c>
      <c r="M88" s="26">
        <v>1145072820562</v>
      </c>
      <c r="O88" s="26">
        <v>1006492041082</v>
      </c>
      <c r="Q88" s="26">
        <v>138580779480</v>
      </c>
    </row>
    <row r="89" spans="1:17" ht="21.75" customHeight="1" x14ac:dyDescent="0.2">
      <c r="A89" s="25" t="s">
        <v>185</v>
      </c>
      <c r="C89" s="26">
        <v>128300</v>
      </c>
      <c r="E89" s="26">
        <v>128300000000</v>
      </c>
      <c r="G89" s="26">
        <v>113851558829</v>
      </c>
      <c r="I89" s="26">
        <v>14448441171</v>
      </c>
      <c r="K89" s="26">
        <v>128300</v>
      </c>
      <c r="M89" s="26">
        <v>128300000000</v>
      </c>
      <c r="O89" s="26">
        <v>113851558829</v>
      </c>
      <c r="Q89" s="26">
        <v>14448441171</v>
      </c>
    </row>
    <row r="90" spans="1:17" ht="21.75" customHeight="1" x14ac:dyDescent="0.2">
      <c r="A90" s="25" t="s">
        <v>303</v>
      </c>
      <c r="C90" s="26">
        <v>1000</v>
      </c>
      <c r="E90" s="26">
        <v>949827813</v>
      </c>
      <c r="G90" s="26">
        <v>999818750</v>
      </c>
      <c r="I90" s="26">
        <v>-49990937</v>
      </c>
      <c r="K90" s="26">
        <v>1000</v>
      </c>
      <c r="M90" s="26">
        <v>949827813</v>
      </c>
      <c r="O90" s="26">
        <v>999818750</v>
      </c>
      <c r="Q90" s="26">
        <v>-49990937</v>
      </c>
    </row>
    <row r="91" spans="1:17" ht="21.75" customHeight="1" x14ac:dyDescent="0.2">
      <c r="A91" s="25" t="s">
        <v>309</v>
      </c>
      <c r="C91" s="26">
        <v>4499999</v>
      </c>
      <c r="E91" s="26">
        <v>4237250272199</v>
      </c>
      <c r="G91" s="26">
        <v>4499183375181</v>
      </c>
      <c r="I91" s="26">
        <v>-261933102982</v>
      </c>
      <c r="K91" s="26">
        <v>4499999</v>
      </c>
      <c r="M91" s="26">
        <v>4237250272199</v>
      </c>
      <c r="O91" s="26">
        <v>4499183375181</v>
      </c>
      <c r="Q91" s="26">
        <v>-261933102982</v>
      </c>
    </row>
    <row r="92" spans="1:17" ht="21.75" customHeight="1" x14ac:dyDescent="0.2">
      <c r="A92" s="25" t="s">
        <v>131</v>
      </c>
      <c r="C92" s="26">
        <v>1696700</v>
      </c>
      <c r="E92" s="26">
        <v>2326197034211</v>
      </c>
      <c r="G92" s="26">
        <v>2022893968400</v>
      </c>
      <c r="I92" s="26">
        <v>303303065811</v>
      </c>
      <c r="K92" s="26">
        <v>1696700</v>
      </c>
      <c r="M92" s="26">
        <v>2326197034211</v>
      </c>
      <c r="O92" s="26">
        <v>2022893968400</v>
      </c>
      <c r="Q92" s="26">
        <v>303303065811</v>
      </c>
    </row>
    <row r="93" spans="1:17" ht="21.75" customHeight="1" x14ac:dyDescent="0.2">
      <c r="A93" s="25" t="s">
        <v>128</v>
      </c>
      <c r="C93" s="26">
        <v>3785500</v>
      </c>
      <c r="E93" s="26">
        <v>9996545479496</v>
      </c>
      <c r="G93" s="26">
        <v>8470834119051</v>
      </c>
      <c r="I93" s="26">
        <v>1525711360445</v>
      </c>
      <c r="K93" s="26">
        <v>3785500</v>
      </c>
      <c r="M93" s="26">
        <v>9996545479496</v>
      </c>
      <c r="O93" s="26">
        <v>8470834119051</v>
      </c>
      <c r="Q93" s="26">
        <v>1525711360445</v>
      </c>
    </row>
    <row r="94" spans="1:17" ht="21.75" customHeight="1" x14ac:dyDescent="0.2">
      <c r="A94" s="25" t="s">
        <v>137</v>
      </c>
      <c r="C94" s="26">
        <v>850230</v>
      </c>
      <c r="E94" s="26">
        <v>2025305491492</v>
      </c>
      <c r="G94" s="26">
        <v>1790451876161</v>
      </c>
      <c r="I94" s="26">
        <v>234853615331</v>
      </c>
      <c r="K94" s="26">
        <v>850330</v>
      </c>
      <c r="M94" s="26">
        <v>2025544070198</v>
      </c>
      <c r="O94" s="26">
        <v>1790662460577</v>
      </c>
      <c r="Q94" s="26">
        <v>234881609621</v>
      </c>
    </row>
    <row r="95" spans="1:17" ht="21.75" customHeight="1" x14ac:dyDescent="0.2">
      <c r="A95" s="25" t="s">
        <v>124</v>
      </c>
      <c r="C95" s="26">
        <v>1367145</v>
      </c>
      <c r="E95" s="26">
        <v>5093678777817</v>
      </c>
      <c r="G95" s="26">
        <v>4415788936585</v>
      </c>
      <c r="I95" s="26">
        <v>677889841232</v>
      </c>
      <c r="K95" s="26">
        <v>1367145</v>
      </c>
      <c r="M95" s="26">
        <v>5093678777817</v>
      </c>
      <c r="O95" s="26">
        <v>4415788936585</v>
      </c>
      <c r="Q95" s="26">
        <v>677889841232</v>
      </c>
    </row>
    <row r="96" spans="1:17" ht="21.75" customHeight="1" x14ac:dyDescent="0.2">
      <c r="A96" s="25" t="s">
        <v>306</v>
      </c>
      <c r="C96" s="26">
        <v>5999998</v>
      </c>
      <c r="E96" s="26">
        <v>5143474995426</v>
      </c>
      <c r="G96" s="26">
        <v>5998910500362</v>
      </c>
      <c r="I96" s="26">
        <v>-855435504936</v>
      </c>
      <c r="K96" s="26">
        <v>5999998</v>
      </c>
      <c r="M96" s="26">
        <v>5143474995426</v>
      </c>
      <c r="O96" s="26">
        <v>5998910500362</v>
      </c>
      <c r="Q96" s="26">
        <v>-855435504936</v>
      </c>
    </row>
    <row r="97" spans="1:17" ht="21.75" customHeight="1" x14ac:dyDescent="0.2">
      <c r="A97" s="25" t="s">
        <v>310</v>
      </c>
      <c r="C97" s="26">
        <v>2000</v>
      </c>
      <c r="E97" s="26">
        <v>1852164236</v>
      </c>
      <c r="G97" s="26">
        <v>1999637500</v>
      </c>
      <c r="I97" s="26">
        <v>-147473264</v>
      </c>
      <c r="K97" s="26">
        <v>2000</v>
      </c>
      <c r="M97" s="26">
        <v>1852164236</v>
      </c>
      <c r="O97" s="26">
        <v>1999637500</v>
      </c>
      <c r="Q97" s="26">
        <v>-147473264</v>
      </c>
    </row>
    <row r="98" spans="1:17" ht="21.75" customHeight="1" x14ac:dyDescent="0.2">
      <c r="A98" s="25" t="s">
        <v>301</v>
      </c>
      <c r="C98" s="26">
        <v>2998950</v>
      </c>
      <c r="E98" s="26">
        <v>2998950000000</v>
      </c>
      <c r="G98" s="26">
        <v>2999420922173</v>
      </c>
      <c r="I98" s="26">
        <v>-470922173</v>
      </c>
      <c r="K98" s="26">
        <v>2998950</v>
      </c>
      <c r="M98" s="26">
        <v>2998950000000</v>
      </c>
      <c r="O98" s="26">
        <v>2999420922173</v>
      </c>
      <c r="Q98" s="26">
        <v>-470922173</v>
      </c>
    </row>
    <row r="99" spans="1:17" ht="21.75" customHeight="1" x14ac:dyDescent="0.2">
      <c r="A99" s="25" t="s">
        <v>314</v>
      </c>
      <c r="C99" s="26">
        <v>2000</v>
      </c>
      <c r="E99" s="26">
        <v>1852164236</v>
      </c>
      <c r="G99" s="26">
        <v>1999637500</v>
      </c>
      <c r="I99" s="26">
        <v>-147473264</v>
      </c>
      <c r="K99" s="26">
        <v>2000</v>
      </c>
      <c r="M99" s="26">
        <v>1852164236</v>
      </c>
      <c r="O99" s="26">
        <v>1999637500</v>
      </c>
      <c r="Q99" s="26">
        <v>-147473264</v>
      </c>
    </row>
    <row r="100" spans="1:17" ht="21.75" customHeight="1" x14ac:dyDescent="0.2">
      <c r="A100" s="25" t="s">
        <v>312</v>
      </c>
      <c r="C100" s="26">
        <v>3000</v>
      </c>
      <c r="E100" s="26">
        <v>2718407201</v>
      </c>
      <c r="G100" s="26">
        <v>2999456250</v>
      </c>
      <c r="I100" s="26">
        <v>-281049049</v>
      </c>
      <c r="K100" s="26">
        <v>3000</v>
      </c>
      <c r="M100" s="26">
        <v>2718407201</v>
      </c>
      <c r="O100" s="26">
        <v>2999456250</v>
      </c>
      <c r="Q100" s="26">
        <v>-281049049</v>
      </c>
    </row>
    <row r="101" spans="1:17" ht="21.75" customHeight="1" x14ac:dyDescent="0.2">
      <c r="A101" s="25" t="s">
        <v>709</v>
      </c>
      <c r="C101" s="26">
        <v>0</v>
      </c>
      <c r="E101" s="26">
        <v>0</v>
      </c>
      <c r="G101" s="26">
        <v>0</v>
      </c>
      <c r="I101" s="26">
        <v>0</v>
      </c>
      <c r="K101" s="26">
        <v>3706400</v>
      </c>
      <c r="M101" s="26">
        <v>3664133943991</v>
      </c>
      <c r="O101" s="26">
        <v>3647181033853</v>
      </c>
      <c r="Q101" s="26">
        <v>16952910138</v>
      </c>
    </row>
    <row r="102" spans="1:17" ht="21.75" customHeight="1" x14ac:dyDescent="0.2">
      <c r="A102" s="25" t="s">
        <v>710</v>
      </c>
      <c r="C102" s="26">
        <v>0</v>
      </c>
      <c r="E102" s="26">
        <v>0</v>
      </c>
      <c r="G102" s="26">
        <v>0</v>
      </c>
      <c r="I102" s="26">
        <v>0</v>
      </c>
      <c r="K102" s="26">
        <v>3690000</v>
      </c>
      <c r="M102" s="26">
        <v>3697472332361</v>
      </c>
      <c r="O102" s="26">
        <v>3624322423437</v>
      </c>
      <c r="Q102" s="26">
        <v>73149908924</v>
      </c>
    </row>
    <row r="103" spans="1:17" ht="21.75" customHeight="1" x14ac:dyDescent="0.2">
      <c r="A103" s="25" t="s">
        <v>711</v>
      </c>
      <c r="C103" s="26">
        <v>0</v>
      </c>
      <c r="E103" s="26">
        <v>0</v>
      </c>
      <c r="G103" s="26">
        <v>0</v>
      </c>
      <c r="I103" s="26">
        <v>0</v>
      </c>
      <c r="K103" s="26">
        <v>8898400</v>
      </c>
      <c r="M103" s="26">
        <v>8898399093750</v>
      </c>
      <c r="O103" s="26">
        <v>8826769450011</v>
      </c>
      <c r="Q103" s="26">
        <v>71629643739</v>
      </c>
    </row>
    <row r="104" spans="1:17" ht="21.75" customHeight="1" x14ac:dyDescent="0.2">
      <c r="A104" s="25" t="s">
        <v>146</v>
      </c>
      <c r="C104" s="26">
        <v>0</v>
      </c>
      <c r="E104" s="26">
        <v>0</v>
      </c>
      <c r="G104" s="26">
        <v>0</v>
      </c>
      <c r="I104" s="26">
        <v>0</v>
      </c>
      <c r="K104" s="26">
        <v>5000</v>
      </c>
      <c r="M104" s="26">
        <v>4999093750</v>
      </c>
      <c r="O104" s="26">
        <v>5000101850</v>
      </c>
      <c r="Q104" s="26">
        <v>-1008100</v>
      </c>
    </row>
    <row r="105" spans="1:17" ht="21.75" customHeight="1" x14ac:dyDescent="0.2">
      <c r="A105" s="25" t="s">
        <v>712</v>
      </c>
      <c r="C105" s="26">
        <v>0</v>
      </c>
      <c r="E105" s="26">
        <v>0</v>
      </c>
      <c r="G105" s="26">
        <v>0</v>
      </c>
      <c r="I105" s="26">
        <v>0</v>
      </c>
      <c r="K105" s="26">
        <v>1000000</v>
      </c>
      <c r="M105" s="26">
        <v>929080000000</v>
      </c>
      <c r="O105" s="26">
        <v>987201037375</v>
      </c>
      <c r="Q105" s="26">
        <v>-58121037375</v>
      </c>
    </row>
    <row r="106" spans="1:17" ht="21.75" customHeight="1" x14ac:dyDescent="0.2">
      <c r="A106" s="25" t="s">
        <v>713</v>
      </c>
      <c r="C106" s="26">
        <v>0</v>
      </c>
      <c r="E106" s="26">
        <v>0</v>
      </c>
      <c r="G106" s="26">
        <v>0</v>
      </c>
      <c r="I106" s="26">
        <v>0</v>
      </c>
      <c r="K106" s="26">
        <v>9919253</v>
      </c>
      <c r="M106" s="26">
        <v>9918971840422</v>
      </c>
      <c r="O106" s="26">
        <v>9646046821846</v>
      </c>
      <c r="Q106" s="26">
        <v>272925018576</v>
      </c>
    </row>
    <row r="107" spans="1:17" ht="21.75" customHeight="1" x14ac:dyDescent="0.2">
      <c r="A107" s="25" t="s">
        <v>714</v>
      </c>
      <c r="C107" s="26">
        <v>0</v>
      </c>
      <c r="E107" s="26">
        <v>0</v>
      </c>
      <c r="G107" s="26">
        <v>0</v>
      </c>
      <c r="I107" s="26">
        <v>0</v>
      </c>
      <c r="K107" s="26">
        <v>6280000</v>
      </c>
      <c r="M107" s="26">
        <v>6222989492656</v>
      </c>
      <c r="O107" s="26">
        <v>6137311816576</v>
      </c>
      <c r="Q107" s="26">
        <v>85677676080</v>
      </c>
    </row>
    <row r="108" spans="1:17" ht="21.75" customHeight="1" x14ac:dyDescent="0.2">
      <c r="A108" s="25" t="s">
        <v>715</v>
      </c>
      <c r="C108" s="26">
        <v>0</v>
      </c>
      <c r="E108" s="26">
        <v>0</v>
      </c>
      <c r="G108" s="26">
        <v>0</v>
      </c>
      <c r="I108" s="26">
        <v>0</v>
      </c>
      <c r="K108" s="26">
        <v>49000</v>
      </c>
      <c r="M108" s="26">
        <v>49000000000</v>
      </c>
      <c r="O108" s="26">
        <v>43177484498</v>
      </c>
      <c r="Q108" s="26">
        <v>5822515502</v>
      </c>
    </row>
    <row r="109" spans="1:17" ht="21.75" customHeight="1" x14ac:dyDescent="0.2">
      <c r="A109" s="25" t="s">
        <v>716</v>
      </c>
      <c r="C109" s="26">
        <v>0</v>
      </c>
      <c r="E109" s="26">
        <v>0</v>
      </c>
      <c r="G109" s="26">
        <v>0</v>
      </c>
      <c r="I109" s="26">
        <v>0</v>
      </c>
      <c r="K109" s="26">
        <v>2499897</v>
      </c>
      <c r="M109" s="26">
        <v>2499897000000</v>
      </c>
      <c r="O109" s="26">
        <v>2511941113137</v>
      </c>
      <c r="Q109" s="26">
        <v>-12044113137</v>
      </c>
    </row>
    <row r="110" spans="1:17" ht="21.75" customHeight="1" x14ac:dyDescent="0.2">
      <c r="A110" s="25" t="s">
        <v>717</v>
      </c>
      <c r="C110" s="26">
        <v>0</v>
      </c>
      <c r="E110" s="26">
        <v>0</v>
      </c>
      <c r="G110" s="26">
        <v>0</v>
      </c>
      <c r="I110" s="26">
        <v>0</v>
      </c>
      <c r="K110" s="26">
        <v>599898</v>
      </c>
      <c r="M110" s="26">
        <v>599888099230</v>
      </c>
      <c r="O110" s="26">
        <v>602788214829</v>
      </c>
      <c r="Q110" s="26">
        <v>-2900115599</v>
      </c>
    </row>
    <row r="111" spans="1:17" ht="21.75" customHeight="1" x14ac:dyDescent="0.2">
      <c r="A111" s="25" t="s">
        <v>718</v>
      </c>
      <c r="C111" s="26">
        <v>0</v>
      </c>
      <c r="E111" s="26">
        <v>0</v>
      </c>
      <c r="G111" s="26">
        <v>0</v>
      </c>
      <c r="I111" s="26">
        <v>0</v>
      </c>
      <c r="K111" s="26">
        <v>2999899</v>
      </c>
      <c r="M111" s="26">
        <v>2999899000000</v>
      </c>
      <c r="O111" s="26">
        <v>2999355268306</v>
      </c>
      <c r="Q111" s="26">
        <v>543731694</v>
      </c>
    </row>
    <row r="112" spans="1:17" ht="21.75" customHeight="1" x14ac:dyDescent="0.2">
      <c r="A112" s="25" t="s">
        <v>719</v>
      </c>
      <c r="C112" s="26">
        <v>0</v>
      </c>
      <c r="E112" s="26">
        <v>0</v>
      </c>
      <c r="G112" s="26">
        <v>0</v>
      </c>
      <c r="I112" s="26">
        <v>0</v>
      </c>
      <c r="K112" s="26">
        <v>55000</v>
      </c>
      <c r="M112" s="26">
        <v>55000000000</v>
      </c>
      <c r="O112" s="26">
        <v>49811526697</v>
      </c>
      <c r="Q112" s="26">
        <v>5188473303</v>
      </c>
    </row>
    <row r="113" spans="1:17" ht="21.75" customHeight="1" x14ac:dyDescent="0.2">
      <c r="A113" s="25" t="s">
        <v>720</v>
      </c>
      <c r="C113" s="26">
        <v>0</v>
      </c>
      <c r="E113" s="26">
        <v>0</v>
      </c>
      <c r="G113" s="26">
        <v>0</v>
      </c>
      <c r="I113" s="26">
        <v>0</v>
      </c>
      <c r="K113" s="26">
        <v>599995</v>
      </c>
      <c r="M113" s="26">
        <v>599995000000</v>
      </c>
      <c r="O113" s="26">
        <v>599886250906</v>
      </c>
      <c r="Q113" s="26">
        <v>108749094</v>
      </c>
    </row>
    <row r="114" spans="1:17" ht="21.75" customHeight="1" x14ac:dyDescent="0.2">
      <c r="A114" s="25" t="s">
        <v>721</v>
      </c>
      <c r="C114" s="26">
        <v>0</v>
      </c>
      <c r="E114" s="26">
        <v>0</v>
      </c>
      <c r="G114" s="26">
        <v>0</v>
      </c>
      <c r="I114" s="26">
        <v>0</v>
      </c>
      <c r="K114" s="26">
        <v>1285000</v>
      </c>
      <c r="M114" s="26">
        <v>1284615787586</v>
      </c>
      <c r="O114" s="26">
        <v>1248425032325</v>
      </c>
      <c r="Q114" s="26">
        <v>36190755261</v>
      </c>
    </row>
    <row r="115" spans="1:17" ht="21.75" customHeight="1" x14ac:dyDescent="0.2">
      <c r="A115" s="25" t="s">
        <v>722</v>
      </c>
      <c r="C115" s="26">
        <v>0</v>
      </c>
      <c r="E115" s="26">
        <v>0</v>
      </c>
      <c r="G115" s="26">
        <v>0</v>
      </c>
      <c r="I115" s="26">
        <v>0</v>
      </c>
      <c r="K115" s="26">
        <v>4044000</v>
      </c>
      <c r="M115" s="26">
        <v>3797530942913</v>
      </c>
      <c r="O115" s="26">
        <v>3790398038197</v>
      </c>
      <c r="Q115" s="26">
        <v>7132904716</v>
      </c>
    </row>
    <row r="116" spans="1:17" ht="21.75" customHeight="1" x14ac:dyDescent="0.2">
      <c r="A116" s="25" t="s">
        <v>240</v>
      </c>
      <c r="C116" s="26">
        <v>0</v>
      </c>
      <c r="E116" s="26">
        <v>0</v>
      </c>
      <c r="G116" s="26">
        <v>0</v>
      </c>
      <c r="I116" s="26">
        <v>0</v>
      </c>
      <c r="K116" s="26">
        <v>45000</v>
      </c>
      <c r="M116" s="26">
        <v>40126625741</v>
      </c>
      <c r="O116" s="26">
        <v>44991843750</v>
      </c>
      <c r="Q116" s="26">
        <v>-4865218009</v>
      </c>
    </row>
    <row r="117" spans="1:17" ht="21.75" customHeight="1" x14ac:dyDescent="0.2">
      <c r="A117" s="25" t="s">
        <v>236</v>
      </c>
      <c r="C117" s="26">
        <v>0</v>
      </c>
      <c r="E117" s="26">
        <v>0</v>
      </c>
      <c r="G117" s="26">
        <v>0</v>
      </c>
      <c r="I117" s="26">
        <v>0</v>
      </c>
      <c r="K117" s="26">
        <v>100</v>
      </c>
      <c r="M117" s="26">
        <v>99981875</v>
      </c>
      <c r="O117" s="26">
        <v>98045443</v>
      </c>
      <c r="Q117" s="26">
        <v>1936432</v>
      </c>
    </row>
    <row r="118" spans="1:17" ht="21.75" customHeight="1" x14ac:dyDescent="0.2">
      <c r="A118" s="25" t="s">
        <v>723</v>
      </c>
      <c r="C118" s="26">
        <v>0</v>
      </c>
      <c r="E118" s="26">
        <v>0</v>
      </c>
      <c r="G118" s="26">
        <v>0</v>
      </c>
      <c r="I118" s="26">
        <v>0</v>
      </c>
      <c r="K118" s="26">
        <v>5722600</v>
      </c>
      <c r="M118" s="26">
        <v>7009513083149</v>
      </c>
      <c r="O118" s="26">
        <v>6660983383127</v>
      </c>
      <c r="Q118" s="26">
        <v>348529700022</v>
      </c>
    </row>
    <row r="119" spans="1:17" ht="21.75" customHeight="1" x14ac:dyDescent="0.2">
      <c r="A119" s="25" t="s">
        <v>724</v>
      </c>
      <c r="C119" s="26">
        <v>0</v>
      </c>
      <c r="E119" s="26">
        <v>0</v>
      </c>
      <c r="G119" s="26">
        <v>0</v>
      </c>
      <c r="I119" s="26">
        <v>0</v>
      </c>
      <c r="K119" s="26">
        <v>5706900</v>
      </c>
      <c r="M119" s="26">
        <v>7009508412332</v>
      </c>
      <c r="O119" s="26">
        <v>6657883971631</v>
      </c>
      <c r="Q119" s="26">
        <v>351624440701</v>
      </c>
    </row>
    <row r="120" spans="1:17" ht="21.75" customHeight="1" x14ac:dyDescent="0.2">
      <c r="A120" s="25" t="s">
        <v>725</v>
      </c>
      <c r="C120" s="26">
        <v>0</v>
      </c>
      <c r="E120" s="26">
        <v>0</v>
      </c>
      <c r="G120" s="26">
        <v>0</v>
      </c>
      <c r="I120" s="26">
        <v>0</v>
      </c>
      <c r="K120" s="26">
        <v>16330000</v>
      </c>
      <c r="M120" s="26">
        <v>16328402770117</v>
      </c>
      <c r="O120" s="26">
        <v>15968536134512</v>
      </c>
      <c r="Q120" s="26">
        <v>359866635605</v>
      </c>
    </row>
    <row r="121" spans="1:17" ht="21.75" customHeight="1" x14ac:dyDescent="0.2">
      <c r="A121" s="25" t="s">
        <v>143</v>
      </c>
      <c r="C121" s="26">
        <v>0</v>
      </c>
      <c r="E121" s="26">
        <v>0</v>
      </c>
      <c r="G121" s="26">
        <v>0</v>
      </c>
      <c r="I121" s="26">
        <v>0</v>
      </c>
      <c r="K121" s="26">
        <v>25000</v>
      </c>
      <c r="M121" s="26">
        <v>23056320287</v>
      </c>
      <c r="O121" s="26">
        <v>24707862293</v>
      </c>
      <c r="Q121" s="26">
        <v>-1651542006</v>
      </c>
    </row>
    <row r="122" spans="1:17" ht="21.75" customHeight="1" x14ac:dyDescent="0.2">
      <c r="A122" s="25" t="s">
        <v>726</v>
      </c>
      <c r="C122" s="26">
        <v>0</v>
      </c>
      <c r="E122" s="26">
        <v>0</v>
      </c>
      <c r="G122" s="26">
        <v>0</v>
      </c>
      <c r="I122" s="26">
        <v>0</v>
      </c>
      <c r="K122" s="26">
        <v>11233900</v>
      </c>
      <c r="M122" s="26">
        <v>14019953313623</v>
      </c>
      <c r="O122" s="26">
        <v>13155956712866</v>
      </c>
      <c r="Q122" s="26">
        <v>863996600757</v>
      </c>
    </row>
    <row r="123" spans="1:17" ht="21.75" customHeight="1" x14ac:dyDescent="0.2">
      <c r="A123" s="25" t="s">
        <v>727</v>
      </c>
      <c r="C123" s="26">
        <v>0</v>
      </c>
      <c r="E123" s="26">
        <v>0</v>
      </c>
      <c r="G123" s="26">
        <v>0</v>
      </c>
      <c r="I123" s="26">
        <v>0</v>
      </c>
      <c r="K123" s="26">
        <v>11367500</v>
      </c>
      <c r="M123" s="26">
        <v>14019166855675</v>
      </c>
      <c r="O123" s="26">
        <v>12985756718288</v>
      </c>
      <c r="Q123" s="26">
        <v>1033410137387</v>
      </c>
    </row>
    <row r="124" spans="1:17" ht="21.75" customHeight="1" x14ac:dyDescent="0.2">
      <c r="A124" s="25" t="s">
        <v>728</v>
      </c>
      <c r="C124" s="26">
        <v>0</v>
      </c>
      <c r="E124" s="26">
        <v>0</v>
      </c>
      <c r="G124" s="26">
        <v>0</v>
      </c>
      <c r="I124" s="26">
        <v>0</v>
      </c>
      <c r="K124" s="26">
        <v>9740020</v>
      </c>
      <c r="M124" s="26">
        <v>28274866692203</v>
      </c>
      <c r="O124" s="26">
        <v>25863264055058</v>
      </c>
      <c r="Q124" s="26">
        <v>2411602637145</v>
      </c>
    </row>
    <row r="125" spans="1:17" ht="21.75" customHeight="1" x14ac:dyDescent="0.2">
      <c r="A125" s="25" t="s">
        <v>729</v>
      </c>
      <c r="C125" s="26">
        <v>0</v>
      </c>
      <c r="E125" s="26">
        <v>0</v>
      </c>
      <c r="G125" s="26">
        <v>0</v>
      </c>
      <c r="I125" s="26">
        <v>0</v>
      </c>
      <c r="K125" s="26">
        <v>8430100</v>
      </c>
      <c r="M125" s="26">
        <v>8429697190958</v>
      </c>
      <c r="O125" s="26">
        <v>8158857738955</v>
      </c>
      <c r="Q125" s="26">
        <v>270839452003</v>
      </c>
    </row>
    <row r="126" spans="1:17" ht="21.75" customHeight="1" x14ac:dyDescent="0.2">
      <c r="A126" s="25" t="s">
        <v>730</v>
      </c>
      <c r="C126" s="26">
        <v>0</v>
      </c>
      <c r="E126" s="26">
        <v>0</v>
      </c>
      <c r="G126" s="26">
        <v>0</v>
      </c>
      <c r="I126" s="26">
        <v>0</v>
      </c>
      <c r="K126" s="26">
        <v>6372600</v>
      </c>
      <c r="M126" s="26">
        <v>9059105936039</v>
      </c>
      <c r="O126" s="26">
        <v>8278163681164</v>
      </c>
      <c r="Q126" s="26">
        <v>780942254875</v>
      </c>
    </row>
    <row r="127" spans="1:17" ht="21.75" customHeight="1" x14ac:dyDescent="0.2">
      <c r="A127" s="25" t="s">
        <v>227</v>
      </c>
      <c r="C127" s="26">
        <v>0</v>
      </c>
      <c r="E127" s="26">
        <v>0</v>
      </c>
      <c r="G127" s="26">
        <v>0</v>
      </c>
      <c r="I127" s="26">
        <v>0</v>
      </c>
      <c r="K127" s="26">
        <v>117894</v>
      </c>
      <c r="M127" s="26">
        <v>117875131713</v>
      </c>
      <c r="O127" s="26">
        <v>117877889901</v>
      </c>
      <c r="Q127" s="26">
        <v>-2758188</v>
      </c>
    </row>
    <row r="128" spans="1:17" ht="21.75" customHeight="1" x14ac:dyDescent="0.2">
      <c r="A128" s="25" t="s">
        <v>731</v>
      </c>
      <c r="C128" s="26">
        <v>0</v>
      </c>
      <c r="E128" s="26">
        <v>0</v>
      </c>
      <c r="G128" s="26">
        <v>0</v>
      </c>
      <c r="I128" s="26">
        <v>0</v>
      </c>
      <c r="K128" s="26">
        <v>4035000</v>
      </c>
      <c r="M128" s="26">
        <v>4035000000000</v>
      </c>
      <c r="O128" s="26">
        <v>4018131581625</v>
      </c>
      <c r="Q128" s="26">
        <v>16868418375</v>
      </c>
    </row>
    <row r="129" spans="1:17" ht="21.75" customHeight="1" x14ac:dyDescent="0.2">
      <c r="A129" s="25" t="s">
        <v>732</v>
      </c>
      <c r="C129" s="26">
        <v>0</v>
      </c>
      <c r="E129" s="26">
        <v>0</v>
      </c>
      <c r="G129" s="26">
        <v>0</v>
      </c>
      <c r="I129" s="26">
        <v>0</v>
      </c>
      <c r="K129" s="26">
        <v>5998899</v>
      </c>
      <c r="M129" s="26">
        <v>5998898818750</v>
      </c>
      <c r="O129" s="26">
        <v>5997947468056</v>
      </c>
      <c r="Q129" s="26">
        <v>951350694</v>
      </c>
    </row>
    <row r="130" spans="1:17" ht="21.75" customHeight="1" x14ac:dyDescent="0.2">
      <c r="A130" s="25" t="s">
        <v>258</v>
      </c>
      <c r="C130" s="26">
        <v>0</v>
      </c>
      <c r="E130" s="26">
        <v>0</v>
      </c>
      <c r="G130" s="26">
        <v>0</v>
      </c>
      <c r="I130" s="26">
        <v>0</v>
      </c>
      <c r="K130" s="26">
        <v>15430900</v>
      </c>
      <c r="M130" s="26">
        <v>14953260794915</v>
      </c>
      <c r="O130" s="26">
        <v>15085473909792</v>
      </c>
      <c r="Q130" s="26">
        <v>-132213114877</v>
      </c>
    </row>
    <row r="131" spans="1:17" ht="21.75" customHeight="1" x14ac:dyDescent="0.2">
      <c r="A131" s="25" t="s">
        <v>733</v>
      </c>
      <c r="C131" s="26">
        <v>0</v>
      </c>
      <c r="E131" s="26">
        <v>0</v>
      </c>
      <c r="G131" s="26">
        <v>0</v>
      </c>
      <c r="I131" s="26">
        <v>0</v>
      </c>
      <c r="K131" s="26">
        <v>11437900</v>
      </c>
      <c r="M131" s="26">
        <v>14267758845530</v>
      </c>
      <c r="O131" s="26">
        <v>12115669714038</v>
      </c>
      <c r="Q131" s="26">
        <v>2152089131492</v>
      </c>
    </row>
    <row r="132" spans="1:17" ht="21.75" customHeight="1" x14ac:dyDescent="0.2">
      <c r="A132" s="25" t="s">
        <v>243</v>
      </c>
      <c r="C132" s="26">
        <v>0</v>
      </c>
      <c r="E132" s="26">
        <v>0</v>
      </c>
      <c r="G132" s="26">
        <v>0</v>
      </c>
      <c r="I132" s="26">
        <v>0</v>
      </c>
      <c r="K132" s="26">
        <v>3253510</v>
      </c>
      <c r="M132" s="26">
        <v>3253397488815</v>
      </c>
      <c r="O132" s="26">
        <v>3253510000000</v>
      </c>
      <c r="Q132" s="26">
        <v>-112511185</v>
      </c>
    </row>
    <row r="133" spans="1:17" ht="21.75" customHeight="1" x14ac:dyDescent="0.2">
      <c r="A133" s="25" t="s">
        <v>283</v>
      </c>
      <c r="C133" s="26">
        <v>0</v>
      </c>
      <c r="E133" s="26">
        <v>0</v>
      </c>
      <c r="G133" s="26">
        <v>0</v>
      </c>
      <c r="I133" s="26">
        <v>0</v>
      </c>
      <c r="K133" s="26">
        <v>10000</v>
      </c>
      <c r="M133" s="26">
        <v>9270819361</v>
      </c>
      <c r="O133" s="26">
        <v>9216082882</v>
      </c>
      <c r="Q133" s="26">
        <v>54736479</v>
      </c>
    </row>
    <row r="134" spans="1:17" ht="21.75" customHeight="1" x14ac:dyDescent="0.2">
      <c r="A134" s="25" t="s">
        <v>286</v>
      </c>
      <c r="C134" s="26">
        <v>0</v>
      </c>
      <c r="E134" s="26">
        <v>0</v>
      </c>
      <c r="G134" s="26">
        <v>0</v>
      </c>
      <c r="I134" s="26">
        <v>0</v>
      </c>
      <c r="K134" s="26">
        <v>4151382</v>
      </c>
      <c r="M134" s="26">
        <v>4038807383326</v>
      </c>
      <c r="O134" s="26">
        <v>4023419641564</v>
      </c>
      <c r="Q134" s="26">
        <v>15387741762</v>
      </c>
    </row>
    <row r="135" spans="1:17" ht="21.75" customHeight="1" x14ac:dyDescent="0.2">
      <c r="A135" s="25" t="s">
        <v>734</v>
      </c>
      <c r="C135" s="26">
        <v>0</v>
      </c>
      <c r="E135" s="26">
        <v>0</v>
      </c>
      <c r="G135" s="26">
        <v>0</v>
      </c>
      <c r="I135" s="26">
        <v>0</v>
      </c>
      <c r="K135" s="26">
        <v>3660000</v>
      </c>
      <c r="M135" s="26">
        <v>3452362743005</v>
      </c>
      <c r="O135" s="26">
        <v>3433519200000</v>
      </c>
      <c r="Q135" s="26">
        <v>18843543005</v>
      </c>
    </row>
    <row r="136" spans="1:17" ht="21.75" customHeight="1" x14ac:dyDescent="0.2">
      <c r="A136" s="25" t="s">
        <v>735</v>
      </c>
      <c r="C136" s="26">
        <v>0</v>
      </c>
      <c r="E136" s="26">
        <v>0</v>
      </c>
      <c r="G136" s="26">
        <v>0</v>
      </c>
      <c r="I136" s="26">
        <v>0</v>
      </c>
      <c r="K136" s="26">
        <v>1000000</v>
      </c>
      <c r="M136" s="26">
        <v>999980000000</v>
      </c>
      <c r="O136" s="26">
        <v>1000000000000</v>
      </c>
      <c r="Q136" s="26">
        <v>-20000000</v>
      </c>
    </row>
    <row r="137" spans="1:17" ht="21.75" customHeight="1" x14ac:dyDescent="0.2">
      <c r="A137" s="25" t="s">
        <v>736</v>
      </c>
      <c r="C137" s="26">
        <v>0</v>
      </c>
      <c r="E137" s="26">
        <v>0</v>
      </c>
      <c r="G137" s="26">
        <v>0</v>
      </c>
      <c r="I137" s="26">
        <v>0</v>
      </c>
      <c r="K137" s="26">
        <v>500000</v>
      </c>
      <c r="M137" s="26">
        <v>499980000000</v>
      </c>
      <c r="O137" s="26">
        <v>500000000000</v>
      </c>
      <c r="Q137" s="26">
        <v>-20000000</v>
      </c>
    </row>
    <row r="138" spans="1:17" ht="21.75" customHeight="1" x14ac:dyDescent="0.2">
      <c r="A138" s="25" t="s">
        <v>737</v>
      </c>
      <c r="C138" s="26">
        <v>0</v>
      </c>
      <c r="E138" s="26">
        <v>0</v>
      </c>
      <c r="G138" s="26">
        <v>0</v>
      </c>
      <c r="I138" s="26">
        <v>0</v>
      </c>
      <c r="K138" s="26">
        <v>1500000</v>
      </c>
      <c r="M138" s="26">
        <v>1391960000000</v>
      </c>
      <c r="O138" s="26">
        <v>1375005000000</v>
      </c>
      <c r="Q138" s="26">
        <v>16955000000</v>
      </c>
    </row>
    <row r="139" spans="1:17" ht="21.75" customHeight="1" x14ac:dyDescent="0.2">
      <c r="A139" s="25" t="s">
        <v>230</v>
      </c>
      <c r="C139" s="26">
        <v>0</v>
      </c>
      <c r="E139" s="26">
        <v>0</v>
      </c>
      <c r="G139" s="26">
        <v>0</v>
      </c>
      <c r="I139" s="26">
        <v>0</v>
      </c>
      <c r="K139" s="26">
        <v>1400000</v>
      </c>
      <c r="M139" s="26">
        <v>1399781250000</v>
      </c>
      <c r="O139" s="26">
        <v>1400000000000</v>
      </c>
      <c r="Q139" s="26">
        <v>-218750000</v>
      </c>
    </row>
    <row r="140" spans="1:17" ht="21.75" customHeight="1" x14ac:dyDescent="0.2">
      <c r="A140" s="25" t="s">
        <v>738</v>
      </c>
      <c r="C140" s="26">
        <v>0</v>
      </c>
      <c r="E140" s="26">
        <v>0</v>
      </c>
      <c r="G140" s="26">
        <v>0</v>
      </c>
      <c r="I140" s="26">
        <v>0</v>
      </c>
      <c r="K140" s="26">
        <v>1000000</v>
      </c>
      <c r="M140" s="26">
        <v>958670000000</v>
      </c>
      <c r="O140" s="26">
        <v>956350000000</v>
      </c>
      <c r="Q140" s="26">
        <v>2320000000</v>
      </c>
    </row>
    <row r="141" spans="1:17" ht="21.75" customHeight="1" x14ac:dyDescent="0.2">
      <c r="A141" s="25" t="s">
        <v>739</v>
      </c>
      <c r="C141" s="26">
        <v>0</v>
      </c>
      <c r="E141" s="26">
        <v>0</v>
      </c>
      <c r="G141" s="26">
        <v>0</v>
      </c>
      <c r="I141" s="26">
        <v>0</v>
      </c>
      <c r="K141" s="26">
        <v>2500000</v>
      </c>
      <c r="M141" s="26">
        <v>2393640000000</v>
      </c>
      <c r="O141" s="26">
        <v>2396025000000</v>
      </c>
      <c r="Q141" s="26">
        <v>-2385000000</v>
      </c>
    </row>
    <row r="142" spans="1:17" ht="21.75" customHeight="1" x14ac:dyDescent="0.2">
      <c r="A142" s="25" t="s">
        <v>740</v>
      </c>
      <c r="C142" s="26">
        <v>0</v>
      </c>
      <c r="E142" s="26">
        <v>0</v>
      </c>
      <c r="G142" s="26">
        <v>0</v>
      </c>
      <c r="I142" s="26">
        <v>0</v>
      </c>
      <c r="K142" s="26">
        <v>1380000</v>
      </c>
      <c r="M142" s="26">
        <v>2061244333652</v>
      </c>
      <c r="O142" s="26">
        <v>1999734540000</v>
      </c>
      <c r="Q142" s="26">
        <v>61509793652</v>
      </c>
    </row>
    <row r="143" spans="1:17" ht="21.75" customHeight="1" x14ac:dyDescent="0.2">
      <c r="A143" s="25" t="s">
        <v>246</v>
      </c>
      <c r="C143" s="26">
        <v>0</v>
      </c>
      <c r="E143" s="26">
        <v>0</v>
      </c>
      <c r="G143" s="26">
        <v>0</v>
      </c>
      <c r="I143" s="26">
        <v>0</v>
      </c>
      <c r="K143" s="26">
        <v>3000000</v>
      </c>
      <c r="M143" s="26">
        <v>2999940000000</v>
      </c>
      <c r="O143" s="26">
        <v>3000000000000</v>
      </c>
      <c r="Q143" s="26">
        <v>-60000000</v>
      </c>
    </row>
    <row r="144" spans="1:17" ht="21.75" customHeight="1" x14ac:dyDescent="0.2">
      <c r="A144" s="25" t="s">
        <v>741</v>
      </c>
      <c r="C144" s="26">
        <v>0</v>
      </c>
      <c r="E144" s="26">
        <v>0</v>
      </c>
      <c r="G144" s="26">
        <v>0</v>
      </c>
      <c r="I144" s="26">
        <v>0</v>
      </c>
      <c r="K144" s="26">
        <v>290000</v>
      </c>
      <c r="M144" s="26">
        <v>287080705625</v>
      </c>
      <c r="O144" s="26">
        <v>262730141943</v>
      </c>
      <c r="Q144" s="26">
        <v>24350563682</v>
      </c>
    </row>
    <row r="145" spans="1:17" ht="21.75" customHeight="1" x14ac:dyDescent="0.2">
      <c r="A145" s="25" t="s">
        <v>292</v>
      </c>
      <c r="C145" s="26">
        <v>0</v>
      </c>
      <c r="E145" s="26">
        <v>0</v>
      </c>
      <c r="G145" s="26">
        <v>0</v>
      </c>
      <c r="I145" s="26">
        <v>0</v>
      </c>
      <c r="K145" s="26">
        <v>5000</v>
      </c>
      <c r="M145" s="26">
        <v>4999093750</v>
      </c>
      <c r="O145" s="26">
        <v>4951452386</v>
      </c>
      <c r="Q145" s="26">
        <v>47641364</v>
      </c>
    </row>
    <row r="146" spans="1:17" ht="21.75" customHeight="1" x14ac:dyDescent="0.2">
      <c r="A146" s="25" t="s">
        <v>140</v>
      </c>
      <c r="C146" s="26">
        <v>0</v>
      </c>
      <c r="E146" s="26">
        <v>0</v>
      </c>
      <c r="G146" s="26">
        <v>0</v>
      </c>
      <c r="I146" s="26">
        <v>0</v>
      </c>
      <c r="K146" s="26">
        <v>70000</v>
      </c>
      <c r="M146" s="26">
        <v>64476461537</v>
      </c>
      <c r="O146" s="26">
        <v>69987312500</v>
      </c>
      <c r="Q146" s="26">
        <v>-5510850963</v>
      </c>
    </row>
    <row r="147" spans="1:17" ht="21.75" customHeight="1" x14ac:dyDescent="0.2">
      <c r="A147" s="25" t="s">
        <v>249</v>
      </c>
      <c r="C147" s="26">
        <v>0</v>
      </c>
      <c r="E147" s="26">
        <v>0</v>
      </c>
      <c r="G147" s="26">
        <v>0</v>
      </c>
      <c r="I147" s="26">
        <v>0</v>
      </c>
      <c r="K147" s="26">
        <v>10000</v>
      </c>
      <c r="M147" s="26">
        <v>9594260725</v>
      </c>
      <c r="O147" s="26">
        <v>10098169375</v>
      </c>
      <c r="Q147" s="26">
        <v>-503908650</v>
      </c>
    </row>
    <row r="148" spans="1:17" ht="21.75" customHeight="1" x14ac:dyDescent="0.2">
      <c r="A148" s="25" t="s">
        <v>218</v>
      </c>
      <c r="C148" s="26">
        <v>0</v>
      </c>
      <c r="E148" s="26">
        <v>0</v>
      </c>
      <c r="G148" s="26">
        <v>0</v>
      </c>
      <c r="I148" s="26">
        <v>0</v>
      </c>
      <c r="K148" s="26">
        <v>12100</v>
      </c>
      <c r="M148" s="26">
        <v>11277735546</v>
      </c>
      <c r="O148" s="26">
        <v>12097806875</v>
      </c>
      <c r="Q148" s="26">
        <v>-820071329</v>
      </c>
    </row>
    <row r="149" spans="1:17" ht="21.75" customHeight="1" x14ac:dyDescent="0.2">
      <c r="A149" s="25" t="s">
        <v>742</v>
      </c>
      <c r="C149" s="26">
        <v>0</v>
      </c>
      <c r="E149" s="26">
        <v>0</v>
      </c>
      <c r="G149" s="26">
        <v>0</v>
      </c>
      <c r="I149" s="26">
        <v>0</v>
      </c>
      <c r="K149" s="26">
        <v>4147965</v>
      </c>
      <c r="M149" s="26">
        <v>5988002274000</v>
      </c>
      <c r="O149" s="26">
        <v>5652785576965</v>
      </c>
      <c r="Q149" s="26">
        <v>335216697035</v>
      </c>
    </row>
    <row r="150" spans="1:17" ht="21.75" customHeight="1" x14ac:dyDescent="0.2">
      <c r="A150" s="25" t="s">
        <v>264</v>
      </c>
      <c r="C150" s="26">
        <v>0</v>
      </c>
      <c r="E150" s="26">
        <v>0</v>
      </c>
      <c r="G150" s="26">
        <v>0</v>
      </c>
      <c r="I150" s="26">
        <v>0</v>
      </c>
      <c r="K150" s="26">
        <v>6157317</v>
      </c>
      <c r="M150" s="26">
        <v>6002796830252</v>
      </c>
      <c r="O150" s="26">
        <v>6156200986293</v>
      </c>
      <c r="Q150" s="26">
        <v>-153404156041</v>
      </c>
    </row>
    <row r="151" spans="1:17" ht="21.75" customHeight="1" x14ac:dyDescent="0.2">
      <c r="A151" s="25" t="s">
        <v>158</v>
      </c>
      <c r="C151" s="26">
        <v>0</v>
      </c>
      <c r="E151" s="26">
        <v>0</v>
      </c>
      <c r="G151" s="26">
        <v>0</v>
      </c>
      <c r="I151" s="26">
        <v>0</v>
      </c>
      <c r="K151" s="26">
        <v>40000</v>
      </c>
      <c r="M151" s="26">
        <v>35656936018</v>
      </c>
      <c r="O151" s="26">
        <v>39992750000</v>
      </c>
      <c r="Q151" s="26">
        <v>-4335813982</v>
      </c>
    </row>
    <row r="152" spans="1:17" ht="21.75" customHeight="1" x14ac:dyDescent="0.2">
      <c r="A152" s="25" t="s">
        <v>743</v>
      </c>
      <c r="C152" s="26">
        <v>0</v>
      </c>
      <c r="E152" s="26">
        <v>0</v>
      </c>
      <c r="G152" s="26">
        <v>0</v>
      </c>
      <c r="I152" s="26">
        <v>0</v>
      </c>
      <c r="K152" s="26">
        <v>2999990</v>
      </c>
      <c r="M152" s="26">
        <v>2999929095563</v>
      </c>
      <c r="O152" s="26">
        <v>2999446251812</v>
      </c>
      <c r="Q152" s="26">
        <v>482843751</v>
      </c>
    </row>
    <row r="153" spans="1:17" ht="21.75" customHeight="1" x14ac:dyDescent="0.2">
      <c r="A153" s="25" t="s">
        <v>215</v>
      </c>
      <c r="C153" s="26">
        <v>0</v>
      </c>
      <c r="E153" s="26">
        <v>0</v>
      </c>
      <c r="G153" s="26">
        <v>0</v>
      </c>
      <c r="I153" s="26">
        <v>0</v>
      </c>
      <c r="K153" s="26">
        <v>3000</v>
      </c>
      <c r="M153" s="26">
        <v>2848736579</v>
      </c>
      <c r="O153" s="26">
        <v>2777712039</v>
      </c>
      <c r="Q153" s="26">
        <v>71024540</v>
      </c>
    </row>
    <row r="154" spans="1:17" ht="21.75" customHeight="1" x14ac:dyDescent="0.2">
      <c r="A154" s="25" t="s">
        <v>239</v>
      </c>
      <c r="C154" s="26">
        <v>0</v>
      </c>
      <c r="E154" s="26">
        <v>0</v>
      </c>
      <c r="G154" s="26">
        <v>0</v>
      </c>
      <c r="I154" s="26">
        <v>0</v>
      </c>
      <c r="K154" s="26">
        <v>5315000</v>
      </c>
      <c r="M154" s="26">
        <v>5314849281250</v>
      </c>
      <c r="O154" s="26">
        <v>5314036656250</v>
      </c>
      <c r="Q154" s="26">
        <v>812625000</v>
      </c>
    </row>
    <row r="155" spans="1:17" ht="21.75" customHeight="1" x14ac:dyDescent="0.2">
      <c r="A155" s="25" t="s">
        <v>744</v>
      </c>
      <c r="C155" s="26">
        <v>0</v>
      </c>
      <c r="E155" s="26">
        <v>0</v>
      </c>
      <c r="G155" s="26">
        <v>0</v>
      </c>
      <c r="I155" s="26">
        <v>0</v>
      </c>
      <c r="K155" s="26">
        <v>5999969</v>
      </c>
      <c r="M155" s="26">
        <v>5999710636798</v>
      </c>
      <c r="O155" s="26">
        <v>5998881505618</v>
      </c>
      <c r="Q155" s="26">
        <v>829131180</v>
      </c>
    </row>
    <row r="156" spans="1:17" ht="21.75" customHeight="1" x14ac:dyDescent="0.2">
      <c r="A156" s="25" t="s">
        <v>267</v>
      </c>
      <c r="C156" s="26">
        <v>0</v>
      </c>
      <c r="E156" s="26">
        <v>0</v>
      </c>
      <c r="G156" s="26">
        <v>0</v>
      </c>
      <c r="I156" s="26">
        <v>0</v>
      </c>
      <c r="K156" s="26">
        <v>10000</v>
      </c>
      <c r="M156" s="26">
        <v>9248323438</v>
      </c>
      <c r="O156" s="26">
        <v>9141087517</v>
      </c>
      <c r="Q156" s="26">
        <v>107235921</v>
      </c>
    </row>
    <row r="157" spans="1:17" ht="21.75" customHeight="1" x14ac:dyDescent="0.2">
      <c r="A157" s="25" t="s">
        <v>270</v>
      </c>
      <c r="C157" s="26">
        <v>0</v>
      </c>
      <c r="E157" s="26">
        <v>0</v>
      </c>
      <c r="G157" s="26">
        <v>0</v>
      </c>
      <c r="I157" s="26">
        <v>0</v>
      </c>
      <c r="K157" s="26">
        <v>5000</v>
      </c>
      <c r="M157" s="26">
        <v>4809128188</v>
      </c>
      <c r="O157" s="26">
        <v>4678878561</v>
      </c>
      <c r="Q157" s="26">
        <v>130249627</v>
      </c>
    </row>
    <row r="158" spans="1:17" ht="21.75" customHeight="1" x14ac:dyDescent="0.2">
      <c r="A158" s="25" t="s">
        <v>212</v>
      </c>
      <c r="C158" s="26">
        <v>0</v>
      </c>
      <c r="E158" s="26">
        <v>0</v>
      </c>
      <c r="G158" s="26">
        <v>0</v>
      </c>
      <c r="I158" s="26">
        <v>0</v>
      </c>
      <c r="K158" s="26">
        <v>6026810</v>
      </c>
      <c r="M158" s="26">
        <v>6025867640688</v>
      </c>
      <c r="O158" s="26">
        <v>6025717640688</v>
      </c>
      <c r="Q158" s="26">
        <v>150000000</v>
      </c>
    </row>
    <row r="159" spans="1:17" ht="21.75" customHeight="1" x14ac:dyDescent="0.2">
      <c r="A159" s="25" t="s">
        <v>745</v>
      </c>
      <c r="C159" s="26">
        <v>0</v>
      </c>
      <c r="E159" s="26">
        <v>0</v>
      </c>
      <c r="G159" s="26">
        <v>0</v>
      </c>
      <c r="I159" s="26">
        <v>0</v>
      </c>
      <c r="K159" s="26">
        <v>1000000</v>
      </c>
      <c r="M159" s="26">
        <v>937565056441</v>
      </c>
      <c r="O159" s="26">
        <v>928351705750</v>
      </c>
      <c r="Q159" s="26">
        <v>9213350691</v>
      </c>
    </row>
    <row r="160" spans="1:17" ht="21.75" customHeight="1" x14ac:dyDescent="0.2">
      <c r="A160" s="25" t="s">
        <v>273</v>
      </c>
      <c r="C160" s="26">
        <v>0</v>
      </c>
      <c r="E160" s="26">
        <v>0</v>
      </c>
      <c r="G160" s="26">
        <v>0</v>
      </c>
      <c r="I160" s="26">
        <v>0</v>
      </c>
      <c r="K160" s="26">
        <v>1000000</v>
      </c>
      <c r="M160" s="26">
        <v>922609995680</v>
      </c>
      <c r="O160" s="26">
        <v>940479507187</v>
      </c>
      <c r="Q160" s="26">
        <v>-17869511507</v>
      </c>
    </row>
    <row r="161" spans="1:17" ht="21.75" customHeight="1" x14ac:dyDescent="0.2">
      <c r="A161" s="25" t="s">
        <v>746</v>
      </c>
      <c r="C161" s="26">
        <v>0</v>
      </c>
      <c r="E161" s="26">
        <v>0</v>
      </c>
      <c r="G161" s="26">
        <v>0</v>
      </c>
      <c r="I161" s="26">
        <v>0</v>
      </c>
      <c r="K161" s="26">
        <v>2000000</v>
      </c>
      <c r="M161" s="26">
        <v>1961531227195</v>
      </c>
      <c r="O161" s="26">
        <v>1948186827125</v>
      </c>
      <c r="Q161" s="26">
        <v>13344400070</v>
      </c>
    </row>
    <row r="162" spans="1:17" ht="21.75" customHeight="1" x14ac:dyDescent="0.2">
      <c r="A162" s="25" t="s">
        <v>275</v>
      </c>
      <c r="C162" s="26">
        <v>0</v>
      </c>
      <c r="E162" s="26">
        <v>0</v>
      </c>
      <c r="G162" s="26">
        <v>0</v>
      </c>
      <c r="I162" s="26">
        <v>0</v>
      </c>
      <c r="K162" s="26">
        <v>5000000</v>
      </c>
      <c r="M162" s="26">
        <v>4536896800153</v>
      </c>
      <c r="O162" s="26">
        <v>4999093750000</v>
      </c>
      <c r="Q162" s="26">
        <v>-462196949847</v>
      </c>
    </row>
    <row r="163" spans="1:17" ht="21.75" customHeight="1" x14ac:dyDescent="0.2">
      <c r="A163" s="25" t="s">
        <v>1163</v>
      </c>
      <c r="C163" s="26"/>
      <c r="E163" s="26"/>
      <c r="G163" s="26"/>
      <c r="I163" s="26"/>
      <c r="K163" s="26">
        <v>5999990</v>
      </c>
      <c r="M163" s="26">
        <v>6097744049790</v>
      </c>
      <c r="O163" s="26">
        <f>100602572052+5999990000000</f>
        <v>6100592572052</v>
      </c>
      <c r="Q163" s="26">
        <f>M163-O163</f>
        <v>-2848522262</v>
      </c>
    </row>
    <row r="164" spans="1:17" ht="21.75" customHeight="1" x14ac:dyDescent="0.2">
      <c r="A164" s="27" t="s">
        <v>281</v>
      </c>
      <c r="C164" s="35">
        <v>0</v>
      </c>
      <c r="E164" s="28">
        <v>0</v>
      </c>
      <c r="G164" s="28">
        <v>0</v>
      </c>
      <c r="I164" s="28">
        <v>0</v>
      </c>
      <c r="K164" s="35">
        <v>3660000</v>
      </c>
      <c r="M164" s="28">
        <v>3382675000000</v>
      </c>
      <c r="O164" s="28">
        <v>3368371200000</v>
      </c>
      <c r="Q164" s="28">
        <v>14303800000</v>
      </c>
    </row>
    <row r="165" spans="1:17" ht="21.75" customHeight="1" thickBot="1" x14ac:dyDescent="0.25">
      <c r="A165" s="29" t="s">
        <v>58</v>
      </c>
      <c r="C165" s="35"/>
      <c r="E165" s="30">
        <f>SUM(E8:E164)</f>
        <v>37091162883529</v>
      </c>
      <c r="G165" s="30">
        <f>SUM(G8:G164)</f>
        <v>34960451033947</v>
      </c>
      <c r="I165" s="30">
        <f>SUM(I8:I164)</f>
        <v>2130711849582</v>
      </c>
      <c r="K165" s="35"/>
      <c r="M165" s="30">
        <f>SUM(M8:M164)</f>
        <v>348892177285396</v>
      </c>
      <c r="O165" s="30">
        <f>SUM(O8:O164)</f>
        <v>336277248487040</v>
      </c>
      <c r="Q165" s="30">
        <f>SUM(Q8:Q164)</f>
        <v>12614928798357</v>
      </c>
    </row>
    <row r="166" spans="1:17" ht="21.75" customHeight="1" thickTop="1" x14ac:dyDescent="0.2">
      <c r="Q166" s="79"/>
    </row>
    <row r="167" spans="1:17" ht="21.75" customHeight="1" x14ac:dyDescent="0.2">
      <c r="Q167" s="79"/>
    </row>
    <row r="168" spans="1:17" ht="18.75" x14ac:dyDescent="0.2">
      <c r="O168" s="79"/>
      <c r="Q168" s="26"/>
    </row>
    <row r="169" spans="1:17" ht="18.75" x14ac:dyDescent="0.2">
      <c r="O169" s="79"/>
      <c r="Q169" s="26"/>
    </row>
    <row r="170" spans="1:17" ht="18.75" x14ac:dyDescent="0.2">
      <c r="O170" s="79"/>
      <c r="Q170" s="26"/>
    </row>
    <row r="171" spans="1:17" ht="18.75" x14ac:dyDescent="0.2">
      <c r="Q171" s="26"/>
    </row>
    <row r="172" spans="1:17" ht="18.75" x14ac:dyDescent="0.2">
      <c r="O172" s="79"/>
      <c r="Q172" s="26"/>
    </row>
    <row r="173" spans="1:17" ht="18.75" x14ac:dyDescent="0.2">
      <c r="O173" s="79"/>
      <c r="Q173" s="26"/>
    </row>
    <row r="174" spans="1:17" ht="18.75" x14ac:dyDescent="0.2">
      <c r="Q174" s="26"/>
    </row>
    <row r="175" spans="1:17" ht="18.75" x14ac:dyDescent="0.2">
      <c r="Q175" s="26"/>
    </row>
  </sheetData>
  <sortState xmlns:xlrd2="http://schemas.microsoft.com/office/spreadsheetml/2017/richdata2" ref="A40:Q64">
    <sortCondition ref="A40:A64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4"/>
  <sheetViews>
    <sheetView rightToLeft="1" workbookViewId="0">
      <selection activeCell="Y10" sqref="A10:Y13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.140625" bestFit="1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7.35" customHeight="1" x14ac:dyDescent="0.2"/>
    <row r="5" spans="1:25" ht="14.45" customHeight="1" x14ac:dyDescent="0.2">
      <c r="A5" s="64" t="s">
        <v>1132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7.35" customHeight="1" x14ac:dyDescent="0.2"/>
    <row r="7" spans="1:25" ht="14.45" customHeight="1" x14ac:dyDescent="0.2">
      <c r="E7" s="60" t="s">
        <v>654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Y7" s="2" t="s">
        <v>655</v>
      </c>
    </row>
    <row r="8" spans="1:25" ht="29.1" customHeight="1" x14ac:dyDescent="0.2">
      <c r="A8" s="2" t="s">
        <v>1133</v>
      </c>
      <c r="C8" s="2" t="s">
        <v>1134</v>
      </c>
      <c r="E8" s="19" t="s">
        <v>63</v>
      </c>
      <c r="F8" s="3"/>
      <c r="G8" s="19" t="s">
        <v>13</v>
      </c>
      <c r="H8" s="3"/>
      <c r="I8" s="19" t="s">
        <v>62</v>
      </c>
      <c r="J8" s="3"/>
      <c r="K8" s="19" t="s">
        <v>1135</v>
      </c>
      <c r="L8" s="3"/>
      <c r="M8" s="19" t="s">
        <v>1136</v>
      </c>
      <c r="N8" s="3"/>
      <c r="O8" s="19" t="s">
        <v>1137</v>
      </c>
      <c r="P8" s="3"/>
      <c r="Q8" s="19" t="s">
        <v>1138</v>
      </c>
      <c r="R8" s="3"/>
      <c r="S8" s="19" t="s">
        <v>1139</v>
      </c>
      <c r="T8" s="3"/>
      <c r="U8" s="19" t="s">
        <v>1140</v>
      </c>
      <c r="V8" s="3"/>
      <c r="W8" s="19" t="s">
        <v>1141</v>
      </c>
      <c r="Y8" s="19" t="s">
        <v>1141</v>
      </c>
    </row>
    <row r="9" spans="1:25" ht="21.75" customHeight="1" x14ac:dyDescent="0.2">
      <c r="A9" s="5" t="s">
        <v>1142</v>
      </c>
      <c r="C9" s="5" t="s">
        <v>1143</v>
      </c>
      <c r="E9" s="5" t="s">
        <v>70</v>
      </c>
      <c r="G9" s="6">
        <v>190175487</v>
      </c>
      <c r="I9" s="6">
        <v>0</v>
      </c>
      <c r="K9" s="6">
        <v>0</v>
      </c>
      <c r="M9" s="6">
        <v>0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0</v>
      </c>
    </row>
    <row r="10" spans="1:25" ht="21.75" customHeight="1" x14ac:dyDescent="0.2">
      <c r="A10" s="8" t="s">
        <v>1144</v>
      </c>
      <c r="C10" s="8" t="s">
        <v>1145</v>
      </c>
      <c r="G10" s="9">
        <v>0</v>
      </c>
      <c r="I10" s="9">
        <v>0</v>
      </c>
      <c r="K10" s="9">
        <v>0</v>
      </c>
      <c r="M10" s="9">
        <v>0</v>
      </c>
      <c r="O10" s="9">
        <v>0</v>
      </c>
      <c r="Q10" s="9">
        <v>0</v>
      </c>
      <c r="S10" s="9">
        <v>0</v>
      </c>
      <c r="U10" s="9">
        <v>0</v>
      </c>
      <c r="W10" s="9">
        <v>0</v>
      </c>
      <c r="Y10" s="9">
        <v>54277319991</v>
      </c>
    </row>
    <row r="11" spans="1:25" ht="21.75" customHeight="1" x14ac:dyDescent="0.2">
      <c r="A11" s="8" t="s">
        <v>1146</v>
      </c>
      <c r="C11" s="8" t="s">
        <v>1147</v>
      </c>
      <c r="G11" s="9">
        <v>0</v>
      </c>
      <c r="I11" s="9">
        <v>0</v>
      </c>
      <c r="K11" s="9">
        <v>0</v>
      </c>
      <c r="M11" s="9">
        <v>0</v>
      </c>
      <c r="O11" s="9">
        <v>0</v>
      </c>
      <c r="Q11" s="9">
        <v>0</v>
      </c>
      <c r="S11" s="9">
        <v>0</v>
      </c>
      <c r="U11" s="9">
        <v>0</v>
      </c>
      <c r="W11" s="9">
        <v>0</v>
      </c>
      <c r="Y11" s="9">
        <v>0</v>
      </c>
    </row>
    <row r="12" spans="1:25" ht="21.75" customHeight="1" x14ac:dyDescent="0.2">
      <c r="A12" s="8" t="s">
        <v>1148</v>
      </c>
      <c r="C12" s="8" t="s">
        <v>1149</v>
      </c>
      <c r="G12" s="9">
        <v>0</v>
      </c>
      <c r="I12" s="9">
        <v>0</v>
      </c>
      <c r="K12" s="9">
        <v>0</v>
      </c>
      <c r="M12" s="9">
        <v>0</v>
      </c>
      <c r="O12" s="9">
        <v>0</v>
      </c>
      <c r="Q12" s="9">
        <v>0</v>
      </c>
      <c r="S12" s="9">
        <v>0</v>
      </c>
      <c r="U12" s="9">
        <v>0</v>
      </c>
      <c r="W12" s="9">
        <v>0</v>
      </c>
      <c r="Y12" s="9">
        <v>0</v>
      </c>
    </row>
    <row r="13" spans="1:25" ht="21.75" customHeight="1" x14ac:dyDescent="0.2">
      <c r="A13" s="11" t="s">
        <v>1144</v>
      </c>
      <c r="B13" s="12"/>
      <c r="C13" s="11" t="s">
        <v>1150</v>
      </c>
      <c r="E13" s="12"/>
      <c r="G13" s="13">
        <v>0</v>
      </c>
      <c r="I13" s="13">
        <v>0</v>
      </c>
      <c r="K13" s="13">
        <v>0</v>
      </c>
      <c r="M13" s="13">
        <v>0</v>
      </c>
      <c r="O13" s="13">
        <v>0</v>
      </c>
      <c r="Q13" s="13">
        <v>0</v>
      </c>
      <c r="S13" s="13">
        <v>0</v>
      </c>
      <c r="U13" s="13">
        <v>0</v>
      </c>
      <c r="W13" s="13">
        <v>0</v>
      </c>
      <c r="Y13" s="13">
        <v>-7841946091</v>
      </c>
    </row>
    <row r="14" spans="1:25" ht="21.75" customHeight="1" x14ac:dyDescent="0.2">
      <c r="A14" s="58" t="s">
        <v>58</v>
      </c>
      <c r="B14" s="58"/>
      <c r="C14" s="58"/>
      <c r="E14" s="16"/>
      <c r="G14" s="16"/>
      <c r="I14" s="16"/>
      <c r="K14" s="16">
        <v>0</v>
      </c>
      <c r="M14" s="16">
        <v>0</v>
      </c>
      <c r="O14" s="16">
        <v>0</v>
      </c>
      <c r="Q14" s="16">
        <v>0</v>
      </c>
      <c r="S14" s="16">
        <v>0</v>
      </c>
      <c r="U14" s="16">
        <v>0</v>
      </c>
      <c r="W14" s="16">
        <v>0</v>
      </c>
      <c r="Y14" s="16">
        <v>46435373900</v>
      </c>
    </row>
  </sheetData>
  <mergeCells count="6">
    <mergeCell ref="A14:C14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2"/>
  <sheetViews>
    <sheetView rightToLeft="1" topLeftCell="A28" workbookViewId="0">
      <selection activeCell="X50" sqref="X50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8.42578125" bestFit="1" customWidth="1"/>
    <col min="9" max="9" width="1.28515625" customWidth="1"/>
    <col min="10" max="10" width="18.7109375" bestFit="1" customWidth="1"/>
    <col min="11" max="11" width="1.28515625" customWidth="1"/>
    <col min="12" max="12" width="11" bestFit="1" customWidth="1"/>
    <col min="13" max="13" width="1.28515625" customWidth="1"/>
    <col min="14" max="14" width="12.85546875" bestFit="1" customWidth="1"/>
    <col min="15" max="15" width="1.28515625" customWidth="1"/>
    <col min="16" max="16" width="13.140625" bestFit="1" customWidth="1"/>
    <col min="17" max="17" width="1.28515625" customWidth="1"/>
    <col min="18" max="18" width="17.85546875" bestFit="1" customWidth="1"/>
    <col min="19" max="19" width="1.28515625" customWidth="1"/>
    <col min="20" max="20" width="13.5703125" bestFit="1" customWidth="1"/>
    <col min="21" max="21" width="1.28515625" customWidth="1"/>
    <col min="22" max="22" width="16.140625" bestFit="1" customWidth="1"/>
    <col min="23" max="23" width="1.28515625" customWidth="1"/>
    <col min="24" max="24" width="18.85546875" bestFit="1" customWidth="1"/>
    <col min="25" max="25" width="1.28515625" customWidth="1"/>
    <col min="26" max="26" width="18.85546875" bestFit="1" customWidth="1"/>
    <col min="27" max="27" width="1.28515625" customWidth="1"/>
    <col min="28" max="28" width="18.28515625" bestFit="1" customWidth="1"/>
    <col min="29" max="29" width="0.28515625" customWidth="1"/>
    <col min="30" max="30" width="10.5703125" bestFit="1" customWidth="1"/>
  </cols>
  <sheetData>
    <row r="1" spans="1:3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30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30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30" ht="14.45" customHeight="1" x14ac:dyDescent="0.2">
      <c r="A4" s="1" t="s">
        <v>3</v>
      </c>
      <c r="B4" s="64" t="s">
        <v>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30" ht="14.45" customHeight="1" x14ac:dyDescent="0.2">
      <c r="A5" s="64" t="s">
        <v>5</v>
      </c>
      <c r="B5" s="64"/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30" ht="14.45" customHeight="1" x14ac:dyDescent="0.2">
      <c r="F6" s="60" t="s">
        <v>7</v>
      </c>
      <c r="G6" s="60"/>
      <c r="H6" s="60"/>
      <c r="I6" s="60"/>
      <c r="J6" s="60"/>
      <c r="L6" s="60" t="s">
        <v>8</v>
      </c>
      <c r="M6" s="60"/>
      <c r="N6" s="60"/>
      <c r="O6" s="60"/>
      <c r="P6" s="60"/>
      <c r="Q6" s="60"/>
      <c r="R6" s="60"/>
      <c r="T6" s="60" t="s">
        <v>9</v>
      </c>
      <c r="U6" s="60"/>
      <c r="V6" s="60"/>
      <c r="W6" s="60"/>
      <c r="X6" s="60"/>
      <c r="Y6" s="60"/>
      <c r="Z6" s="60"/>
      <c r="AA6" s="60"/>
      <c r="AB6" s="60"/>
    </row>
    <row r="7" spans="1:30" ht="14.45" customHeight="1" x14ac:dyDescent="0.2">
      <c r="F7" s="3"/>
      <c r="G7" s="3"/>
      <c r="H7" s="3"/>
      <c r="I7" s="3"/>
      <c r="J7" s="3"/>
      <c r="L7" s="63" t="s">
        <v>10</v>
      </c>
      <c r="M7" s="63"/>
      <c r="N7" s="63"/>
      <c r="O7" s="3"/>
      <c r="P7" s="63" t="s">
        <v>11</v>
      </c>
      <c r="Q7" s="63"/>
      <c r="R7" s="63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60" t="s">
        <v>12</v>
      </c>
      <c r="B8" s="60"/>
      <c r="C8" s="60"/>
      <c r="E8" s="60" t="s">
        <v>13</v>
      </c>
      <c r="F8" s="6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61" t="s">
        <v>19</v>
      </c>
      <c r="B9" s="61"/>
      <c r="C9" s="61"/>
      <c r="E9" s="62">
        <v>11440561</v>
      </c>
      <c r="F9" s="62"/>
      <c r="H9" s="6">
        <v>28673619768</v>
      </c>
      <c r="J9" s="6">
        <v>24541832690.703899</v>
      </c>
      <c r="L9" s="6">
        <v>0</v>
      </c>
      <c r="N9" s="6">
        <v>0</v>
      </c>
      <c r="P9" s="6">
        <v>-9865601</v>
      </c>
      <c r="R9" s="6">
        <v>21193802141</v>
      </c>
      <c r="T9" s="6">
        <v>1574960</v>
      </c>
      <c r="V9" s="6">
        <v>2160</v>
      </c>
      <c r="X9" s="6">
        <v>3947341757</v>
      </c>
      <c r="Z9" s="6">
        <v>3381672214.0799999</v>
      </c>
      <c r="AB9" s="7">
        <v>0</v>
      </c>
      <c r="AD9" s="32"/>
    </row>
    <row r="10" spans="1:30" ht="21.75" customHeight="1" x14ac:dyDescent="0.2">
      <c r="A10" s="59" t="s">
        <v>20</v>
      </c>
      <c r="B10" s="59"/>
      <c r="C10" s="59"/>
      <c r="E10" s="56">
        <v>1746648899</v>
      </c>
      <c r="F10" s="56"/>
      <c r="H10" s="9">
        <v>2388790757944</v>
      </c>
      <c r="J10" s="9">
        <v>2335264774678.5298</v>
      </c>
      <c r="L10" s="9">
        <v>0</v>
      </c>
      <c r="N10" s="9">
        <v>0</v>
      </c>
      <c r="P10" s="9">
        <v>0</v>
      </c>
      <c r="R10" s="9">
        <v>0</v>
      </c>
      <c r="T10" s="9">
        <v>1746648899</v>
      </c>
      <c r="V10" s="9">
        <v>1390</v>
      </c>
      <c r="X10" s="9">
        <v>2388790757944</v>
      </c>
      <c r="Z10" s="9">
        <v>2413396309890.8198</v>
      </c>
      <c r="AB10" s="10">
        <v>0.54</v>
      </c>
      <c r="AD10" s="32"/>
    </row>
    <row r="11" spans="1:30" ht="21.75" customHeight="1" x14ac:dyDescent="0.2">
      <c r="A11" s="59" t="s">
        <v>21</v>
      </c>
      <c r="B11" s="59"/>
      <c r="C11" s="59"/>
      <c r="E11" s="56">
        <v>174144675</v>
      </c>
      <c r="F11" s="56"/>
      <c r="H11" s="9">
        <v>303131580235</v>
      </c>
      <c r="J11" s="9">
        <v>294284474112.375</v>
      </c>
      <c r="L11" s="9">
        <v>0</v>
      </c>
      <c r="N11" s="9">
        <v>0</v>
      </c>
      <c r="P11" s="9">
        <v>0</v>
      </c>
      <c r="R11" s="9">
        <v>0</v>
      </c>
      <c r="T11" s="9">
        <v>174144675</v>
      </c>
      <c r="V11" s="9">
        <v>1740</v>
      </c>
      <c r="X11" s="9">
        <v>303131580235</v>
      </c>
      <c r="Z11" s="9">
        <v>301208814679.72498</v>
      </c>
      <c r="AB11" s="10">
        <v>7.0000000000000007E-2</v>
      </c>
      <c r="AD11" s="32"/>
    </row>
    <row r="12" spans="1:30" ht="21.75" customHeight="1" x14ac:dyDescent="0.2">
      <c r="A12" s="59" t="s">
        <v>22</v>
      </c>
      <c r="B12" s="59"/>
      <c r="C12" s="59"/>
      <c r="E12" s="56">
        <v>281384078</v>
      </c>
      <c r="F12" s="56"/>
      <c r="H12" s="9">
        <v>603433354096</v>
      </c>
      <c r="J12" s="9">
        <v>785145528559.67102</v>
      </c>
      <c r="L12" s="9">
        <v>0</v>
      </c>
      <c r="N12" s="9">
        <v>0</v>
      </c>
      <c r="P12" s="9">
        <v>0</v>
      </c>
      <c r="R12" s="9">
        <v>0</v>
      </c>
      <c r="T12" s="9">
        <v>281384078</v>
      </c>
      <c r="V12" s="9">
        <v>3473</v>
      </c>
      <c r="X12" s="9">
        <v>603433354096</v>
      </c>
      <c r="Z12" s="9">
        <v>971432283821.78101</v>
      </c>
      <c r="AB12" s="10">
        <v>0.22</v>
      </c>
      <c r="AD12" s="32"/>
    </row>
    <row r="13" spans="1:30" ht="21.75" customHeight="1" x14ac:dyDescent="0.2">
      <c r="A13" s="59" t="s">
        <v>23</v>
      </c>
      <c r="B13" s="59"/>
      <c r="C13" s="59"/>
      <c r="E13" s="56">
        <v>182369052</v>
      </c>
      <c r="F13" s="56"/>
      <c r="H13" s="9">
        <v>1570417439537</v>
      </c>
      <c r="J13" s="9">
        <v>856929260676.61597</v>
      </c>
      <c r="L13" s="9">
        <v>0</v>
      </c>
      <c r="N13" s="9">
        <v>0</v>
      </c>
      <c r="P13" s="9">
        <v>0</v>
      </c>
      <c r="R13" s="9">
        <v>0</v>
      </c>
      <c r="T13" s="9">
        <v>182369052</v>
      </c>
      <c r="V13" s="9">
        <v>5490</v>
      </c>
      <c r="X13" s="9">
        <v>1570417439537</v>
      </c>
      <c r="Z13" s="9">
        <v>995248919211.89404</v>
      </c>
      <c r="AB13" s="10">
        <v>0.22</v>
      </c>
      <c r="AD13" s="32"/>
    </row>
    <row r="14" spans="1:30" ht="21.75" customHeight="1" x14ac:dyDescent="0.2">
      <c r="A14" s="59" t="s">
        <v>24</v>
      </c>
      <c r="B14" s="59"/>
      <c r="C14" s="59"/>
      <c r="E14" s="56">
        <v>139428570</v>
      </c>
      <c r="F14" s="56"/>
      <c r="H14" s="9">
        <v>197333486852</v>
      </c>
      <c r="J14" s="9">
        <v>312263479429.151</v>
      </c>
      <c r="L14" s="9">
        <v>72745341</v>
      </c>
      <c r="N14" s="9">
        <v>0</v>
      </c>
      <c r="P14" s="9">
        <v>-1</v>
      </c>
      <c r="R14" s="9">
        <v>1</v>
      </c>
      <c r="T14" s="9">
        <v>212173910</v>
      </c>
      <c r="V14" s="9">
        <v>1635</v>
      </c>
      <c r="X14" s="9">
        <v>197333485922</v>
      </c>
      <c r="Z14" s="9">
        <v>344840262010.04199</v>
      </c>
      <c r="AB14" s="10">
        <v>0.08</v>
      </c>
      <c r="AD14" s="32"/>
    </row>
    <row r="15" spans="1:30" ht="21.75" customHeight="1" x14ac:dyDescent="0.2">
      <c r="A15" s="59" t="s">
        <v>25</v>
      </c>
      <c r="B15" s="59"/>
      <c r="C15" s="59"/>
      <c r="E15" s="56">
        <v>57000000</v>
      </c>
      <c r="F15" s="56"/>
      <c r="H15" s="9">
        <v>132214736595</v>
      </c>
      <c r="J15" s="9">
        <v>99893078550</v>
      </c>
      <c r="L15" s="9">
        <v>0</v>
      </c>
      <c r="N15" s="9">
        <v>0</v>
      </c>
      <c r="P15" s="9">
        <v>-2000000</v>
      </c>
      <c r="R15" s="9">
        <v>3664068379</v>
      </c>
      <c r="T15" s="9">
        <v>55000000</v>
      </c>
      <c r="V15" s="9">
        <v>1861</v>
      </c>
      <c r="X15" s="9">
        <v>127575623032</v>
      </c>
      <c r="Z15" s="9">
        <v>101745987750</v>
      </c>
      <c r="AB15" s="10">
        <v>0.02</v>
      </c>
      <c r="AD15" s="32"/>
    </row>
    <row r="16" spans="1:30" ht="21.75" customHeight="1" x14ac:dyDescent="0.2">
      <c r="A16" s="59" t="s">
        <v>26</v>
      </c>
      <c r="B16" s="59"/>
      <c r="C16" s="59"/>
      <c r="E16" s="56">
        <v>156392545</v>
      </c>
      <c r="F16" s="56"/>
      <c r="H16" s="9">
        <v>743701106037</v>
      </c>
      <c r="J16" s="9">
        <v>858150291652.02002</v>
      </c>
      <c r="L16" s="9">
        <v>0</v>
      </c>
      <c r="N16" s="9">
        <v>0</v>
      </c>
      <c r="P16" s="9">
        <v>0</v>
      </c>
      <c r="R16" s="9">
        <v>0</v>
      </c>
      <c r="T16" s="9">
        <v>156392545</v>
      </c>
      <c r="V16" s="9">
        <v>5280</v>
      </c>
      <c r="X16" s="9">
        <v>743701106037</v>
      </c>
      <c r="Z16" s="9">
        <v>820839409406.28003</v>
      </c>
      <c r="AB16" s="10">
        <v>0.18</v>
      </c>
      <c r="AD16" s="32"/>
    </row>
    <row r="17" spans="1:30" ht="21.75" customHeight="1" x14ac:dyDescent="0.2">
      <c r="A17" s="59" t="s">
        <v>27</v>
      </c>
      <c r="B17" s="59"/>
      <c r="C17" s="59"/>
      <c r="E17" s="56">
        <v>434895306</v>
      </c>
      <c r="F17" s="56"/>
      <c r="H17" s="9">
        <v>1525017289086</v>
      </c>
      <c r="J17" s="9">
        <v>1803587636493.04</v>
      </c>
      <c r="L17" s="9">
        <v>0</v>
      </c>
      <c r="N17" s="9">
        <v>0</v>
      </c>
      <c r="P17" s="9">
        <v>0</v>
      </c>
      <c r="R17" s="9">
        <v>0</v>
      </c>
      <c r="T17" s="9">
        <v>434895306</v>
      </c>
      <c r="V17" s="9">
        <v>4240</v>
      </c>
      <c r="X17" s="9">
        <v>1525017289086</v>
      </c>
      <c r="Z17" s="9">
        <v>1832984558660.23</v>
      </c>
      <c r="AB17" s="10">
        <v>0.41</v>
      </c>
      <c r="AD17" s="32"/>
    </row>
    <row r="18" spans="1:30" ht="21.75" customHeight="1" x14ac:dyDescent="0.2">
      <c r="A18" s="59" t="s">
        <v>28</v>
      </c>
      <c r="B18" s="59"/>
      <c r="C18" s="59"/>
      <c r="E18" s="56">
        <v>100000000</v>
      </c>
      <c r="F18" s="56"/>
      <c r="H18" s="9">
        <v>1145840407000</v>
      </c>
      <c r="J18" s="9">
        <v>1230136875000</v>
      </c>
      <c r="L18" s="9">
        <v>0</v>
      </c>
      <c r="N18" s="9">
        <v>0</v>
      </c>
      <c r="P18" s="9">
        <f>-E18</f>
        <v>-100000000</v>
      </c>
      <c r="R18" s="9">
        <v>1262400000000</v>
      </c>
      <c r="T18" s="9">
        <v>0</v>
      </c>
      <c r="V18" s="9">
        <v>0</v>
      </c>
      <c r="X18" s="9">
        <v>0</v>
      </c>
      <c r="Z18" s="9">
        <v>0</v>
      </c>
      <c r="AB18" s="10">
        <v>0</v>
      </c>
      <c r="AD18" s="32"/>
    </row>
    <row r="19" spans="1:30" ht="21.75" customHeight="1" x14ac:dyDescent="0.2">
      <c r="A19" s="59" t="s">
        <v>29</v>
      </c>
      <c r="B19" s="59"/>
      <c r="C19" s="59"/>
      <c r="E19" s="56">
        <v>2370000</v>
      </c>
      <c r="F19" s="56"/>
      <c r="H19" s="9">
        <v>475970595832</v>
      </c>
      <c r="J19" s="9">
        <v>397063133190</v>
      </c>
      <c r="L19" s="9">
        <v>0</v>
      </c>
      <c r="N19" s="9">
        <v>0</v>
      </c>
      <c r="P19" s="9">
        <v>0</v>
      </c>
      <c r="R19" s="9">
        <v>0</v>
      </c>
      <c r="T19" s="9">
        <v>2370000</v>
      </c>
      <c r="V19" s="9">
        <v>169240</v>
      </c>
      <c r="X19" s="9">
        <v>475970595832</v>
      </c>
      <c r="Z19" s="9">
        <v>398712262140</v>
      </c>
      <c r="AB19" s="10">
        <v>0.09</v>
      </c>
      <c r="AD19" s="32"/>
    </row>
    <row r="20" spans="1:30" ht="21.75" customHeight="1" x14ac:dyDescent="0.2">
      <c r="A20" s="59" t="s">
        <v>30</v>
      </c>
      <c r="B20" s="59"/>
      <c r="C20" s="59"/>
      <c r="E20" s="56">
        <v>1032143</v>
      </c>
      <c r="F20" s="56"/>
      <c r="H20" s="9">
        <v>12309842377</v>
      </c>
      <c r="J20" s="9">
        <v>14764165170.268499</v>
      </c>
      <c r="L20" s="9">
        <v>0</v>
      </c>
      <c r="N20" s="9">
        <v>0</v>
      </c>
      <c r="P20" s="9">
        <v>0</v>
      </c>
      <c r="R20" s="9">
        <v>0</v>
      </c>
      <c r="T20" s="9">
        <v>1032143</v>
      </c>
      <c r="V20" s="9">
        <v>14390</v>
      </c>
      <c r="X20" s="9">
        <v>12309842377</v>
      </c>
      <c r="Z20" s="9">
        <v>14764165170.268499</v>
      </c>
      <c r="AB20" s="10">
        <v>0</v>
      </c>
      <c r="AD20" s="32"/>
    </row>
    <row r="21" spans="1:30" ht="21.75" customHeight="1" x14ac:dyDescent="0.2">
      <c r="A21" s="59" t="s">
        <v>31</v>
      </c>
      <c r="B21" s="59"/>
      <c r="C21" s="59"/>
      <c r="E21" s="56">
        <v>5817483</v>
      </c>
      <c r="F21" s="56"/>
      <c r="H21" s="9">
        <v>260341348948</v>
      </c>
      <c r="J21" s="9">
        <v>313720641956.138</v>
      </c>
      <c r="L21" s="9">
        <v>4560000</v>
      </c>
      <c r="N21" s="9">
        <v>0</v>
      </c>
      <c r="P21" s="9">
        <v>-117483</v>
      </c>
      <c r="R21" s="9">
        <v>6702531303</v>
      </c>
      <c r="T21" s="9">
        <v>10260000</v>
      </c>
      <c r="V21" s="9">
        <v>31889</v>
      </c>
      <c r="X21" s="9">
        <v>255083803254</v>
      </c>
      <c r="Z21" s="9">
        <v>325234412217</v>
      </c>
      <c r="AB21" s="10">
        <v>7.0000000000000007E-2</v>
      </c>
      <c r="AD21" s="32"/>
    </row>
    <row r="22" spans="1:30" ht="21.75" customHeight="1" x14ac:dyDescent="0.2">
      <c r="A22" s="59" t="s">
        <v>32</v>
      </c>
      <c r="B22" s="59"/>
      <c r="C22" s="59"/>
      <c r="E22" s="56">
        <v>237019310</v>
      </c>
      <c r="F22" s="56"/>
      <c r="H22" s="9">
        <v>691306820157</v>
      </c>
      <c r="J22" s="9">
        <v>534596923344.38</v>
      </c>
      <c r="L22" s="9">
        <v>0</v>
      </c>
      <c r="N22" s="9">
        <v>0</v>
      </c>
      <c r="P22" s="9">
        <v>-719310</v>
      </c>
      <c r="R22" s="9">
        <v>1691761264</v>
      </c>
      <c r="T22" s="9">
        <v>236300000</v>
      </c>
      <c r="V22" s="9">
        <v>2275</v>
      </c>
      <c r="X22" s="9">
        <v>689208831142</v>
      </c>
      <c r="Z22" s="9">
        <v>534383884125</v>
      </c>
      <c r="AB22" s="10">
        <v>0.12</v>
      </c>
      <c r="AD22" s="32"/>
    </row>
    <row r="23" spans="1:30" ht="21.75" customHeight="1" x14ac:dyDescent="0.2">
      <c r="A23" s="59" t="s">
        <v>33</v>
      </c>
      <c r="B23" s="59"/>
      <c r="C23" s="59"/>
      <c r="E23" s="56">
        <v>45933076</v>
      </c>
      <c r="F23" s="56"/>
      <c r="H23" s="9">
        <v>179345567683</v>
      </c>
      <c r="J23" s="9">
        <v>322814603578.44598</v>
      </c>
      <c r="L23" s="9">
        <v>0</v>
      </c>
      <c r="N23" s="9">
        <v>0</v>
      </c>
      <c r="P23" s="9">
        <v>0</v>
      </c>
      <c r="R23" s="9">
        <v>0</v>
      </c>
      <c r="T23" s="9">
        <v>45933076</v>
      </c>
      <c r="V23" s="9">
        <v>7500</v>
      </c>
      <c r="X23" s="9">
        <v>179345567683</v>
      </c>
      <c r="Z23" s="9">
        <v>342448306483.5</v>
      </c>
      <c r="AB23" s="10">
        <v>0.08</v>
      </c>
      <c r="AD23" s="32"/>
    </row>
    <row r="24" spans="1:30" ht="21.75" customHeight="1" x14ac:dyDescent="0.2">
      <c r="A24" s="59" t="s">
        <v>34</v>
      </c>
      <c r="B24" s="59"/>
      <c r="C24" s="59"/>
      <c r="E24" s="56">
        <v>25149255</v>
      </c>
      <c r="F24" s="56"/>
      <c r="H24" s="9">
        <v>414462821215</v>
      </c>
      <c r="J24" s="9">
        <v>288495579403.935</v>
      </c>
      <c r="L24" s="9">
        <v>0</v>
      </c>
      <c r="N24" s="9">
        <v>0</v>
      </c>
      <c r="P24" s="9">
        <v>-2149255</v>
      </c>
      <c r="R24" s="9">
        <v>27154494841</v>
      </c>
      <c r="T24" s="9">
        <v>23000000</v>
      </c>
      <c r="V24" s="9">
        <v>13240</v>
      </c>
      <c r="X24" s="9">
        <v>379042833995</v>
      </c>
      <c r="Z24" s="9">
        <v>302708106000</v>
      </c>
      <c r="AB24" s="10">
        <v>7.0000000000000007E-2</v>
      </c>
      <c r="AD24" s="32"/>
    </row>
    <row r="25" spans="1:30" ht="21.75" customHeight="1" x14ac:dyDescent="0.2">
      <c r="A25" s="59" t="s">
        <v>35</v>
      </c>
      <c r="B25" s="59"/>
      <c r="C25" s="59"/>
      <c r="E25" s="56">
        <v>57000000</v>
      </c>
      <c r="F25" s="56"/>
      <c r="H25" s="9">
        <v>882497552467</v>
      </c>
      <c r="J25" s="9">
        <v>1290224215350</v>
      </c>
      <c r="L25" s="9">
        <v>0</v>
      </c>
      <c r="N25" s="9">
        <v>0</v>
      </c>
      <c r="P25" s="9">
        <f>-57000000</f>
        <v>-57000000</v>
      </c>
      <c r="R25" s="9">
        <f>1406869344155-194365344155</f>
        <v>1212504000000</v>
      </c>
      <c r="T25" s="9">
        <v>0</v>
      </c>
      <c r="V25" s="9">
        <v>0</v>
      </c>
      <c r="X25" s="9">
        <v>0</v>
      </c>
      <c r="Z25" s="9">
        <v>0</v>
      </c>
      <c r="AB25" s="10">
        <v>0</v>
      </c>
      <c r="AD25" s="32"/>
    </row>
    <row r="26" spans="1:30" ht="21.75" customHeight="1" x14ac:dyDescent="0.2">
      <c r="A26" s="59" t="s">
        <v>36</v>
      </c>
      <c r="B26" s="59"/>
      <c r="C26" s="59"/>
      <c r="E26" s="56">
        <v>549500000</v>
      </c>
      <c r="F26" s="56"/>
      <c r="H26" s="9">
        <v>754102076882</v>
      </c>
      <c r="J26" s="9">
        <v>824808017250</v>
      </c>
      <c r="L26" s="9">
        <v>0</v>
      </c>
      <c r="N26" s="9">
        <v>0</v>
      </c>
      <c r="P26" s="9">
        <f>-E26</f>
        <v>-549500000</v>
      </c>
      <c r="R26" s="9">
        <f>827547000000</f>
        <v>827547000000</v>
      </c>
      <c r="T26" s="9">
        <v>0</v>
      </c>
      <c r="V26" s="9">
        <v>0</v>
      </c>
      <c r="X26" s="9">
        <v>0</v>
      </c>
      <c r="Z26" s="9">
        <v>0</v>
      </c>
      <c r="AB26" s="10">
        <v>0</v>
      </c>
      <c r="AD26" s="32"/>
    </row>
    <row r="27" spans="1:30" ht="21.75" customHeight="1" x14ac:dyDescent="0.2">
      <c r="A27" s="59" t="s">
        <v>37</v>
      </c>
      <c r="B27" s="59"/>
      <c r="C27" s="59"/>
      <c r="E27" s="56">
        <v>7519459</v>
      </c>
      <c r="F27" s="56"/>
      <c r="H27" s="9">
        <v>167685779215</v>
      </c>
      <c r="J27" s="9">
        <v>177898293611.01001</v>
      </c>
      <c r="L27" s="9">
        <v>0</v>
      </c>
      <c r="N27" s="9">
        <v>0</v>
      </c>
      <c r="P27" s="9">
        <v>0</v>
      </c>
      <c r="R27" s="9">
        <v>0</v>
      </c>
      <c r="T27" s="9">
        <v>7519459</v>
      </c>
      <c r="V27" s="9">
        <v>19970</v>
      </c>
      <c r="X27" s="9">
        <v>167685779215</v>
      </c>
      <c r="Z27" s="9">
        <v>149270122832.431</v>
      </c>
      <c r="AB27" s="10">
        <v>0.03</v>
      </c>
      <c r="AD27" s="32"/>
    </row>
    <row r="28" spans="1:30" ht="21.75" customHeight="1" x14ac:dyDescent="0.2">
      <c r="A28" s="59" t="s">
        <v>38</v>
      </c>
      <c r="B28" s="59"/>
      <c r="C28" s="59"/>
      <c r="E28" s="56">
        <v>309243955</v>
      </c>
      <c r="F28" s="56"/>
      <c r="H28" s="9">
        <v>1942779873592</v>
      </c>
      <c r="J28" s="9">
        <v>2505342220762.1602</v>
      </c>
      <c r="L28" s="9">
        <v>0</v>
      </c>
      <c r="N28" s="9">
        <v>0</v>
      </c>
      <c r="P28" s="9">
        <v>0</v>
      </c>
      <c r="R28" s="9">
        <v>0</v>
      </c>
      <c r="T28" s="9">
        <v>309243955</v>
      </c>
      <c r="V28" s="9">
        <v>8730</v>
      </c>
      <c r="X28" s="9">
        <v>1942779873592</v>
      </c>
      <c r="Z28" s="9">
        <v>2683636513773.46</v>
      </c>
      <c r="AB28" s="10">
        <v>0.6</v>
      </c>
      <c r="AD28" s="32"/>
    </row>
    <row r="29" spans="1:30" ht="21.75" customHeight="1" x14ac:dyDescent="0.2">
      <c r="A29" s="59" t="s">
        <v>39</v>
      </c>
      <c r="B29" s="59"/>
      <c r="C29" s="59"/>
      <c r="E29" s="56">
        <v>172020030</v>
      </c>
      <c r="F29" s="56"/>
      <c r="H29" s="9">
        <v>1120613114064</v>
      </c>
      <c r="J29" s="9">
        <v>887642887674.40601</v>
      </c>
      <c r="L29" s="9">
        <v>0</v>
      </c>
      <c r="N29" s="9">
        <v>0</v>
      </c>
      <c r="P29" s="9">
        <v>-13928288</v>
      </c>
      <c r="R29" s="9">
        <v>73188858827</v>
      </c>
      <c r="T29" s="9">
        <v>158091742</v>
      </c>
      <c r="V29" s="9">
        <v>5170</v>
      </c>
      <c r="X29" s="9">
        <v>1029878202614</v>
      </c>
      <c r="Z29" s="9">
        <v>812471167018.46704</v>
      </c>
      <c r="AB29" s="10">
        <v>0.18</v>
      </c>
      <c r="AD29" s="32"/>
    </row>
    <row r="30" spans="1:30" ht="21.75" customHeight="1" x14ac:dyDescent="0.2">
      <c r="A30" s="59" t="s">
        <v>40</v>
      </c>
      <c r="B30" s="59"/>
      <c r="C30" s="59"/>
      <c r="E30" s="56">
        <v>105994627</v>
      </c>
      <c r="F30" s="56"/>
      <c r="H30" s="9">
        <v>619445959113</v>
      </c>
      <c r="J30" s="9">
        <v>663792941506.90503</v>
      </c>
      <c r="L30" s="9">
        <v>0</v>
      </c>
      <c r="N30" s="9">
        <v>0</v>
      </c>
      <c r="P30" s="9">
        <v>0</v>
      </c>
      <c r="R30" s="9">
        <v>0</v>
      </c>
      <c r="T30" s="9">
        <v>105994627</v>
      </c>
      <c r="V30" s="9">
        <v>6380</v>
      </c>
      <c r="X30" s="9">
        <v>619445959113</v>
      </c>
      <c r="Z30" s="9">
        <v>672222058224.453</v>
      </c>
      <c r="AB30" s="10">
        <v>0.15</v>
      </c>
      <c r="AD30" s="32"/>
    </row>
    <row r="31" spans="1:30" ht="21.75" customHeight="1" x14ac:dyDescent="0.2">
      <c r="A31" s="59" t="s">
        <v>41</v>
      </c>
      <c r="B31" s="59"/>
      <c r="C31" s="59"/>
      <c r="E31" s="56">
        <v>104871161</v>
      </c>
      <c r="F31" s="56"/>
      <c r="H31" s="9">
        <v>1536101702972</v>
      </c>
      <c r="J31" s="9">
        <v>1787839095703.6599</v>
      </c>
      <c r="L31" s="9">
        <v>0</v>
      </c>
      <c r="N31" s="9">
        <v>0</v>
      </c>
      <c r="P31" s="9">
        <v>0</v>
      </c>
      <c r="R31" s="9">
        <v>0</v>
      </c>
      <c r="T31" s="9">
        <v>104871161</v>
      </c>
      <c r="V31" s="9">
        <v>17170</v>
      </c>
      <c r="X31" s="9">
        <v>1536101702972</v>
      </c>
      <c r="Z31" s="9">
        <v>1789924039255.5</v>
      </c>
      <c r="AB31" s="10">
        <v>0.4</v>
      </c>
      <c r="AD31" s="32"/>
    </row>
    <row r="32" spans="1:30" ht="21.75" customHeight="1" x14ac:dyDescent="0.2">
      <c r="A32" s="59" t="s">
        <v>42</v>
      </c>
      <c r="B32" s="59"/>
      <c r="C32" s="59"/>
      <c r="E32" s="56">
        <v>154500000</v>
      </c>
      <c r="F32" s="56"/>
      <c r="H32" s="9">
        <v>684242410921</v>
      </c>
      <c r="J32" s="9">
        <v>1126207456425</v>
      </c>
      <c r="L32" s="9">
        <v>0</v>
      </c>
      <c r="N32" s="9">
        <v>0</v>
      </c>
      <c r="P32" s="9">
        <v>0</v>
      </c>
      <c r="R32" s="9">
        <v>0</v>
      </c>
      <c r="T32" s="9">
        <v>154500000</v>
      </c>
      <c r="V32" s="9">
        <v>6950</v>
      </c>
      <c r="X32" s="9">
        <v>684242410921</v>
      </c>
      <c r="Z32" s="9">
        <v>1067386038750</v>
      </c>
      <c r="AB32" s="10">
        <v>0.24</v>
      </c>
      <c r="AD32" s="32"/>
    </row>
    <row r="33" spans="1:30" ht="21.75" customHeight="1" x14ac:dyDescent="0.2">
      <c r="A33" s="59" t="s">
        <v>43</v>
      </c>
      <c r="B33" s="59"/>
      <c r="C33" s="59"/>
      <c r="E33" s="56">
        <v>25000000</v>
      </c>
      <c r="F33" s="56"/>
      <c r="H33" s="9">
        <v>467275746274</v>
      </c>
      <c r="J33" s="9">
        <v>851900850000</v>
      </c>
      <c r="L33" s="9">
        <v>0</v>
      </c>
      <c r="N33" s="9">
        <v>0</v>
      </c>
      <c r="P33" s="9">
        <v>0</v>
      </c>
      <c r="R33" s="9">
        <v>0</v>
      </c>
      <c r="T33" s="9">
        <v>25000000</v>
      </c>
      <c r="V33" s="9">
        <v>35080</v>
      </c>
      <c r="X33" s="9">
        <v>467275746274</v>
      </c>
      <c r="Z33" s="9">
        <v>871781850000</v>
      </c>
      <c r="AB33" s="10">
        <v>0.2</v>
      </c>
      <c r="AD33" s="32"/>
    </row>
    <row r="34" spans="1:30" ht="21.75" customHeight="1" x14ac:dyDescent="0.2">
      <c r="A34" s="59" t="s">
        <v>44</v>
      </c>
      <c r="B34" s="59"/>
      <c r="C34" s="59"/>
      <c r="E34" s="56">
        <v>21795609</v>
      </c>
      <c r="F34" s="56"/>
      <c r="H34" s="9">
        <v>317510746517</v>
      </c>
      <c r="J34" s="9">
        <v>549014542704.24298</v>
      </c>
      <c r="L34" s="9">
        <v>0</v>
      </c>
      <c r="N34" s="9">
        <v>0</v>
      </c>
      <c r="P34" s="9">
        <v>0</v>
      </c>
      <c r="R34" s="9">
        <v>0</v>
      </c>
      <c r="T34" s="9">
        <v>21795609</v>
      </c>
      <c r="V34" s="9">
        <v>26730</v>
      </c>
      <c r="X34" s="9">
        <v>317510746517</v>
      </c>
      <c r="Z34" s="9">
        <v>579130178630.00903</v>
      </c>
      <c r="AB34" s="10">
        <v>0.13</v>
      </c>
      <c r="AD34" s="32"/>
    </row>
    <row r="35" spans="1:30" ht="21.75" customHeight="1" x14ac:dyDescent="0.2">
      <c r="A35" s="59" t="s">
        <v>45</v>
      </c>
      <c r="B35" s="59"/>
      <c r="C35" s="59"/>
      <c r="E35" s="56">
        <v>55987221</v>
      </c>
      <c r="F35" s="56"/>
      <c r="H35" s="9">
        <v>217327131137</v>
      </c>
      <c r="J35" s="9">
        <v>215047430943.43301</v>
      </c>
      <c r="L35" s="9">
        <v>0</v>
      </c>
      <c r="N35" s="9">
        <v>0</v>
      </c>
      <c r="P35" s="9">
        <v>0</v>
      </c>
      <c r="R35" s="9">
        <v>0</v>
      </c>
      <c r="T35" s="9">
        <v>55987221</v>
      </c>
      <c r="V35" s="9">
        <v>3584</v>
      </c>
      <c r="X35" s="9">
        <v>217327131137</v>
      </c>
      <c r="Z35" s="9">
        <v>199464283773.61899</v>
      </c>
      <c r="AB35" s="10">
        <v>0.04</v>
      </c>
      <c r="AD35" s="32"/>
    </row>
    <row r="36" spans="1:30" ht="21.75" customHeight="1" x14ac:dyDescent="0.2">
      <c r="A36" s="59" t="s">
        <v>46</v>
      </c>
      <c r="B36" s="59"/>
      <c r="C36" s="59"/>
      <c r="E36" s="56">
        <v>33432557</v>
      </c>
      <c r="F36" s="56"/>
      <c r="H36" s="9">
        <v>83029083279</v>
      </c>
      <c r="J36" s="9">
        <v>55001663088.081703</v>
      </c>
      <c r="L36" s="9">
        <v>0</v>
      </c>
      <c r="N36" s="9">
        <v>0</v>
      </c>
      <c r="P36" s="9">
        <v>-33432557</v>
      </c>
      <c r="R36" s="9">
        <v>55904718338</v>
      </c>
      <c r="T36" s="9">
        <v>0</v>
      </c>
      <c r="V36" s="9">
        <v>0</v>
      </c>
      <c r="X36" s="9">
        <v>0</v>
      </c>
      <c r="Z36" s="9">
        <v>0</v>
      </c>
      <c r="AB36" s="10">
        <v>0</v>
      </c>
      <c r="AD36" s="32"/>
    </row>
    <row r="37" spans="1:30" ht="21.75" customHeight="1" x14ac:dyDescent="0.2">
      <c r="A37" s="59" t="s">
        <v>47</v>
      </c>
      <c r="B37" s="59"/>
      <c r="C37" s="59"/>
      <c r="E37" s="56">
        <v>56070425</v>
      </c>
      <c r="F37" s="56"/>
      <c r="H37" s="9">
        <v>580586538042</v>
      </c>
      <c r="J37" s="9">
        <v>677759560610.40002</v>
      </c>
      <c r="L37" s="9">
        <v>0</v>
      </c>
      <c r="N37" s="9">
        <v>0</v>
      </c>
      <c r="P37" s="9">
        <v>0</v>
      </c>
      <c r="R37" s="9">
        <v>0</v>
      </c>
      <c r="T37" s="9">
        <v>56070425</v>
      </c>
      <c r="V37" s="9">
        <v>12660</v>
      </c>
      <c r="X37" s="9">
        <v>580586538042</v>
      </c>
      <c r="Z37" s="9">
        <v>705627963596.02502</v>
      </c>
      <c r="AB37" s="10">
        <v>0.16</v>
      </c>
      <c r="AD37" s="32"/>
    </row>
    <row r="38" spans="1:30" ht="21.75" customHeight="1" x14ac:dyDescent="0.2">
      <c r="A38" s="59" t="s">
        <v>48</v>
      </c>
      <c r="B38" s="59"/>
      <c r="C38" s="59"/>
      <c r="E38" s="56">
        <v>877000000</v>
      </c>
      <c r="F38" s="56"/>
      <c r="H38" s="9">
        <v>2730447954572</v>
      </c>
      <c r="J38" s="9">
        <v>3814045593750</v>
      </c>
      <c r="L38" s="9">
        <v>0</v>
      </c>
      <c r="N38" s="9">
        <v>0</v>
      </c>
      <c r="P38" s="9">
        <f>-45225000</f>
        <v>-45225000</v>
      </c>
      <c r="R38" s="9">
        <v>225130050000</v>
      </c>
      <c r="T38" s="9">
        <v>831775000</v>
      </c>
      <c r="V38" s="9">
        <v>4177</v>
      </c>
      <c r="X38" s="9">
        <v>2589644637872</v>
      </c>
      <c r="Z38" s="9">
        <v>3453651946158.75</v>
      </c>
      <c r="AB38" s="10">
        <v>0.77</v>
      </c>
      <c r="AD38" s="32"/>
    </row>
    <row r="39" spans="1:30" ht="21.75" customHeight="1" x14ac:dyDescent="0.2">
      <c r="A39" s="59" t="s">
        <v>49</v>
      </c>
      <c r="B39" s="59"/>
      <c r="C39" s="59"/>
      <c r="E39" s="56">
        <v>444989322</v>
      </c>
      <c r="F39" s="56"/>
      <c r="H39" s="9">
        <v>954754183661</v>
      </c>
      <c r="J39" s="9">
        <v>524617179743.44299</v>
      </c>
      <c r="L39" s="9">
        <v>0</v>
      </c>
      <c r="N39" s="9">
        <v>0</v>
      </c>
      <c r="P39" s="9">
        <v>-80000000</v>
      </c>
      <c r="R39" s="9">
        <v>99633631500</v>
      </c>
      <c r="T39" s="9">
        <v>364989322</v>
      </c>
      <c r="V39" s="9">
        <v>1259</v>
      </c>
      <c r="X39" s="9">
        <v>783108863388</v>
      </c>
      <c r="Z39" s="9">
        <v>456787403137.43201</v>
      </c>
      <c r="AB39" s="10">
        <v>0.1</v>
      </c>
      <c r="AD39" s="32"/>
    </row>
    <row r="40" spans="1:30" ht="21.75" customHeight="1" x14ac:dyDescent="0.2">
      <c r="A40" s="59" t="s">
        <v>50</v>
      </c>
      <c r="B40" s="59"/>
      <c r="C40" s="59"/>
      <c r="E40" s="56">
        <v>355871887</v>
      </c>
      <c r="F40" s="56"/>
      <c r="H40" s="9">
        <v>2000640968462</v>
      </c>
      <c r="J40" s="9">
        <v>1999066392838.05</v>
      </c>
      <c r="L40" s="9">
        <v>0</v>
      </c>
      <c r="N40" s="9">
        <v>0</v>
      </c>
      <c r="P40" s="9">
        <v>0</v>
      </c>
      <c r="R40" s="9">
        <v>0</v>
      </c>
      <c r="T40" s="9">
        <v>355871887</v>
      </c>
      <c r="V40" s="9">
        <v>5767</v>
      </c>
      <c r="X40" s="9">
        <v>2000640968462</v>
      </c>
      <c r="Z40" s="9">
        <v>2040101908953.6399</v>
      </c>
      <c r="AB40" s="10">
        <v>0.46</v>
      </c>
      <c r="AD40" s="32"/>
    </row>
    <row r="41" spans="1:30" ht="21.75" customHeight="1" x14ac:dyDescent="0.2">
      <c r="A41" s="59" t="s">
        <v>51</v>
      </c>
      <c r="B41" s="59"/>
      <c r="C41" s="59"/>
      <c r="E41" s="56">
        <v>119060124</v>
      </c>
      <c r="F41" s="56"/>
      <c r="H41" s="9">
        <v>496498141192</v>
      </c>
      <c r="J41" s="9">
        <v>337420743063.53198</v>
      </c>
      <c r="L41" s="9">
        <v>0</v>
      </c>
      <c r="N41" s="9">
        <v>0</v>
      </c>
      <c r="P41" s="9">
        <v>0</v>
      </c>
      <c r="R41" s="9">
        <v>0</v>
      </c>
      <c r="T41" s="9">
        <v>119060124</v>
      </c>
      <c r="V41" s="9">
        <v>3193</v>
      </c>
      <c r="X41" s="9">
        <v>496498141192</v>
      </c>
      <c r="Z41" s="9">
        <v>377897030025.20502</v>
      </c>
      <c r="AB41" s="10">
        <v>0.08</v>
      </c>
      <c r="AD41" s="32"/>
    </row>
    <row r="42" spans="1:30" ht="21.75" customHeight="1" x14ac:dyDescent="0.2">
      <c r="A42" s="59" t="s">
        <v>52</v>
      </c>
      <c r="B42" s="59"/>
      <c r="C42" s="59"/>
      <c r="E42" s="56">
        <v>62076232</v>
      </c>
      <c r="F42" s="56"/>
      <c r="H42" s="9">
        <v>362152391203</v>
      </c>
      <c r="J42" s="9">
        <v>438735905563.35602</v>
      </c>
      <c r="L42" s="9">
        <v>0</v>
      </c>
      <c r="N42" s="9">
        <v>0</v>
      </c>
      <c r="P42" s="9">
        <v>0</v>
      </c>
      <c r="R42" s="9">
        <v>0</v>
      </c>
      <c r="T42" s="9">
        <v>62076232</v>
      </c>
      <c r="V42" s="9">
        <v>7830</v>
      </c>
      <c r="X42" s="9">
        <v>362152391203</v>
      </c>
      <c r="Z42" s="9">
        <v>483164858025.46802</v>
      </c>
      <c r="AB42" s="10">
        <v>0.11</v>
      </c>
      <c r="AD42" s="32"/>
    </row>
    <row r="43" spans="1:30" ht="21.75" customHeight="1" x14ac:dyDescent="0.2">
      <c r="A43" s="59" t="s">
        <v>53</v>
      </c>
      <c r="B43" s="59"/>
      <c r="C43" s="59"/>
      <c r="E43" s="56">
        <v>215198574</v>
      </c>
      <c r="F43" s="56"/>
      <c r="H43" s="9">
        <v>1025509693110</v>
      </c>
      <c r="J43" s="9">
        <v>1243292244121.0801</v>
      </c>
      <c r="L43" s="9">
        <v>0</v>
      </c>
      <c r="N43" s="9">
        <v>0</v>
      </c>
      <c r="P43" s="9">
        <f>-215198574</f>
        <v>-215198574</v>
      </c>
      <c r="R43" s="9">
        <f>1271823572340</f>
        <v>1271823572340</v>
      </c>
      <c r="T43" s="9">
        <v>0</v>
      </c>
      <c r="V43" s="9">
        <v>0</v>
      </c>
      <c r="X43" s="9">
        <v>0</v>
      </c>
      <c r="Z43" s="9">
        <v>0</v>
      </c>
      <c r="AB43" s="10">
        <v>0</v>
      </c>
      <c r="AD43" s="32"/>
    </row>
    <row r="44" spans="1:30" ht="21.75" customHeight="1" x14ac:dyDescent="0.2">
      <c r="A44" s="59" t="s">
        <v>54</v>
      </c>
      <c r="B44" s="59"/>
      <c r="C44" s="59"/>
      <c r="E44" s="56">
        <v>18222048</v>
      </c>
      <c r="F44" s="56"/>
      <c r="H44" s="9">
        <v>180960360606</v>
      </c>
      <c r="J44" s="9">
        <v>414439781513.47198</v>
      </c>
      <c r="L44" s="9">
        <v>0</v>
      </c>
      <c r="N44" s="9">
        <v>0</v>
      </c>
      <c r="P44" s="9">
        <v>-22048</v>
      </c>
      <c r="R44" s="9">
        <v>539372813</v>
      </c>
      <c r="T44" s="9">
        <v>18200000</v>
      </c>
      <c r="V44" s="9">
        <v>25000</v>
      </c>
      <c r="X44" s="9">
        <v>180741405302</v>
      </c>
      <c r="Z44" s="9">
        <v>452292750000</v>
      </c>
      <c r="AB44" s="10">
        <v>0.1</v>
      </c>
      <c r="AD44" s="32"/>
    </row>
    <row r="45" spans="1:30" ht="21.75" customHeight="1" x14ac:dyDescent="0.2">
      <c r="A45" s="59" t="s">
        <v>55</v>
      </c>
      <c r="B45" s="59"/>
      <c r="C45" s="59"/>
      <c r="E45" s="56">
        <v>17000000</v>
      </c>
      <c r="F45" s="56"/>
      <c r="H45" s="9">
        <v>126902519356</v>
      </c>
      <c r="J45" s="9">
        <v>75706848000</v>
      </c>
      <c r="L45" s="9">
        <v>0</v>
      </c>
      <c r="N45" s="9">
        <v>0</v>
      </c>
      <c r="P45" s="9">
        <v>0</v>
      </c>
      <c r="R45" s="9">
        <v>0</v>
      </c>
      <c r="T45" s="9">
        <v>17000000</v>
      </c>
      <c r="V45" s="9">
        <v>5231</v>
      </c>
      <c r="X45" s="9">
        <v>126902519356</v>
      </c>
      <c r="Z45" s="9">
        <v>88397884350</v>
      </c>
      <c r="AB45" s="10">
        <v>0.02</v>
      </c>
      <c r="AD45" s="32"/>
    </row>
    <row r="46" spans="1:30" ht="21.75" customHeight="1" x14ac:dyDescent="0.2">
      <c r="A46" s="59" t="s">
        <v>56</v>
      </c>
      <c r="B46" s="59"/>
      <c r="C46" s="59"/>
      <c r="E46" s="56">
        <v>129677355</v>
      </c>
      <c r="F46" s="56"/>
      <c r="H46" s="9">
        <v>537262139720</v>
      </c>
      <c r="J46" s="9">
        <v>827575073816.35498</v>
      </c>
      <c r="L46" s="9">
        <v>0</v>
      </c>
      <c r="N46" s="9">
        <v>0</v>
      </c>
      <c r="P46" s="9">
        <v>0</v>
      </c>
      <c r="R46" s="9">
        <v>0</v>
      </c>
      <c r="T46" s="9">
        <v>129677355</v>
      </c>
      <c r="V46" s="9">
        <v>6200</v>
      </c>
      <c r="X46" s="9">
        <v>537262139720</v>
      </c>
      <c r="Z46" s="9">
        <v>799215803374.05005</v>
      </c>
      <c r="AB46" s="10">
        <v>0.18</v>
      </c>
      <c r="AD46" s="32"/>
    </row>
    <row r="47" spans="1:30" ht="21.75" customHeight="1" x14ac:dyDescent="0.2">
      <c r="A47" s="55" t="s">
        <v>57</v>
      </c>
      <c r="B47" s="55"/>
      <c r="C47" s="55"/>
      <c r="D47" s="12"/>
      <c r="E47" s="56">
        <v>5272404</v>
      </c>
      <c r="F47" s="57"/>
      <c r="H47" s="13">
        <v>155611729902</v>
      </c>
      <c r="J47" s="13">
        <v>71330461800.281998</v>
      </c>
      <c r="L47" s="13">
        <v>0</v>
      </c>
      <c r="N47" s="13">
        <v>0</v>
      </c>
      <c r="P47" s="13">
        <v>-5272404</v>
      </c>
      <c r="R47" s="13">
        <v>71407133078</v>
      </c>
      <c r="T47" s="13">
        <v>0</v>
      </c>
      <c r="V47" s="13">
        <v>0</v>
      </c>
      <c r="X47" s="13">
        <v>0</v>
      </c>
      <c r="Z47" s="13">
        <v>0</v>
      </c>
      <c r="AB47" s="14">
        <v>0</v>
      </c>
      <c r="AD47" s="32"/>
    </row>
    <row r="48" spans="1:30" ht="21.75" customHeight="1" x14ac:dyDescent="0.2">
      <c r="A48" s="58" t="s">
        <v>58</v>
      </c>
      <c r="B48" s="58"/>
      <c r="C48" s="58"/>
      <c r="D48" s="58"/>
      <c r="F48" s="16">
        <v>7498327943</v>
      </c>
      <c r="H48" s="16">
        <v>28616228569621</v>
      </c>
      <c r="J48" s="16">
        <v>31830361678324.102</v>
      </c>
      <c r="L48" s="16">
        <v>77305341</v>
      </c>
      <c r="N48" s="16">
        <v>0</v>
      </c>
      <c r="P48" s="16">
        <v>-147506947</v>
      </c>
      <c r="R48" s="16">
        <v>361080372485</v>
      </c>
      <c r="T48" s="16">
        <v>6461202763</v>
      </c>
      <c r="V48" s="16"/>
      <c r="X48" s="16">
        <v>24094094608821</v>
      </c>
      <c r="Z48" s="16">
        <v>27385753153659.102</v>
      </c>
      <c r="AB48" s="17">
        <v>6.12</v>
      </c>
    </row>
    <row r="52" spans="24:24" x14ac:dyDescent="0.2">
      <c r="X52" s="32"/>
    </row>
  </sheetData>
  <mergeCells count="9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7:C47"/>
    <mergeCell ref="E47:F47"/>
    <mergeCell ref="A48:D48"/>
    <mergeCell ref="A44:C44"/>
    <mergeCell ref="E44:F44"/>
    <mergeCell ref="A45:C45"/>
    <mergeCell ref="E45:F45"/>
    <mergeCell ref="A46:C46"/>
    <mergeCell ref="E46:F4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35"/>
  <sheetViews>
    <sheetView rightToLeft="1" topLeftCell="A115" workbookViewId="0">
      <selection activeCell="E138" sqref="E138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3.85546875" bestFit="1" customWidth="1"/>
    <col min="4" max="4" width="1.28515625" customWidth="1"/>
    <col min="5" max="5" width="20.140625" bestFit="1" customWidth="1"/>
    <col min="6" max="6" width="1.28515625" customWidth="1"/>
    <col min="7" max="7" width="20.14062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20.140625" bestFit="1" customWidth="1"/>
    <col min="14" max="14" width="1.28515625" customWidth="1"/>
    <col min="15" max="15" width="19.5703125" bestFit="1" customWidth="1"/>
    <col min="16" max="16" width="1.28515625" customWidth="1"/>
    <col min="17" max="17" width="25" customWidth="1"/>
    <col min="18" max="18" width="1.28515625" customWidth="1"/>
    <col min="19" max="19" width="0.28515625" customWidth="1"/>
  </cols>
  <sheetData>
    <row r="1" spans="1:18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8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4.45" customHeight="1" x14ac:dyDescent="0.2"/>
    <row r="5" spans="1:18" ht="14.45" customHeight="1" x14ac:dyDescent="0.2">
      <c r="A5" s="64" t="s">
        <v>1151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4.45" customHeight="1" x14ac:dyDescent="0.2">
      <c r="A6" s="60" t="s">
        <v>638</v>
      </c>
      <c r="C6" s="60" t="s">
        <v>654</v>
      </c>
      <c r="D6" s="60"/>
      <c r="E6" s="60"/>
      <c r="F6" s="60"/>
      <c r="G6" s="60"/>
      <c r="H6" s="60"/>
      <c r="I6" s="60"/>
      <c r="K6" s="60" t="s">
        <v>655</v>
      </c>
      <c r="L6" s="60"/>
      <c r="M6" s="60"/>
      <c r="N6" s="60"/>
      <c r="O6" s="60"/>
      <c r="P6" s="60"/>
      <c r="Q6" s="60"/>
      <c r="R6" s="60"/>
    </row>
    <row r="7" spans="1:18" ht="29.1" customHeight="1" x14ac:dyDescent="0.2">
      <c r="A7" s="60"/>
      <c r="C7" s="19" t="s">
        <v>13</v>
      </c>
      <c r="D7" s="3"/>
      <c r="E7" s="19" t="s">
        <v>15</v>
      </c>
      <c r="F7" s="3"/>
      <c r="G7" s="19" t="s">
        <v>1130</v>
      </c>
      <c r="H7" s="3"/>
      <c r="I7" s="19" t="s">
        <v>1152</v>
      </c>
      <c r="K7" s="19" t="s">
        <v>13</v>
      </c>
      <c r="L7" s="3"/>
      <c r="M7" s="19" t="s">
        <v>15</v>
      </c>
      <c r="N7" s="3"/>
      <c r="O7" s="19" t="s">
        <v>1130</v>
      </c>
      <c r="P7" s="3"/>
      <c r="Q7" s="74" t="s">
        <v>1152</v>
      </c>
      <c r="R7" s="74"/>
    </row>
    <row r="8" spans="1:18" ht="21.75" customHeight="1" x14ac:dyDescent="0.2">
      <c r="A8" s="5" t="s">
        <v>30</v>
      </c>
      <c r="C8" s="6">
        <v>1032143</v>
      </c>
      <c r="E8" s="6">
        <v>14764165170</v>
      </c>
      <c r="G8" s="6">
        <v>14764165170</v>
      </c>
      <c r="I8" s="6">
        <v>0</v>
      </c>
      <c r="K8" s="6">
        <v>1032143</v>
      </c>
      <c r="M8" s="6">
        <v>14764165170</v>
      </c>
      <c r="O8" s="6">
        <v>14714184552</v>
      </c>
      <c r="Q8" s="62">
        <v>49980618</v>
      </c>
      <c r="R8" s="62"/>
    </row>
    <row r="9" spans="1:18" ht="21.75" customHeight="1" x14ac:dyDescent="0.2">
      <c r="A9" s="8" t="s">
        <v>107</v>
      </c>
      <c r="C9" s="9">
        <v>6000000</v>
      </c>
      <c r="E9" s="9">
        <v>59928750000</v>
      </c>
      <c r="G9" s="9">
        <v>59928750000</v>
      </c>
      <c r="I9" s="9">
        <v>0</v>
      </c>
      <c r="K9" s="9">
        <v>6000000</v>
      </c>
      <c r="M9" s="9">
        <v>59928750000</v>
      </c>
      <c r="O9" s="9">
        <v>60036932858</v>
      </c>
      <c r="Q9" s="56">
        <v>-108182858</v>
      </c>
      <c r="R9" s="56"/>
    </row>
    <row r="10" spans="1:18" ht="21.75" customHeight="1" x14ac:dyDescent="0.2">
      <c r="A10" s="8" t="s">
        <v>103</v>
      </c>
      <c r="C10" s="9">
        <v>9500000</v>
      </c>
      <c r="E10" s="9">
        <v>112441317187</v>
      </c>
      <c r="G10" s="9">
        <v>111666469758</v>
      </c>
      <c r="I10" s="9">
        <v>774847429</v>
      </c>
      <c r="K10" s="9">
        <v>9500000</v>
      </c>
      <c r="M10" s="9">
        <v>112441317187</v>
      </c>
      <c r="O10" s="9">
        <v>103219055770</v>
      </c>
      <c r="Q10" s="56">
        <v>9222261417</v>
      </c>
      <c r="R10" s="56"/>
    </row>
    <row r="11" spans="1:18" ht="21.75" customHeight="1" x14ac:dyDescent="0.2">
      <c r="A11" s="8" t="s">
        <v>41</v>
      </c>
      <c r="C11" s="9">
        <v>104871161</v>
      </c>
      <c r="E11" s="9">
        <v>1789924039255</v>
      </c>
      <c r="G11" s="9">
        <v>1790686555805</v>
      </c>
      <c r="I11" s="9">
        <v>-762516549</v>
      </c>
      <c r="K11" s="9">
        <v>104871161</v>
      </c>
      <c r="M11" s="9">
        <v>1789924039255</v>
      </c>
      <c r="O11" s="9">
        <v>2062322901105</v>
      </c>
      <c r="Q11" s="56">
        <v>-272398861849</v>
      </c>
      <c r="R11" s="56"/>
    </row>
    <row r="12" spans="1:18" ht="21.75" customHeight="1" x14ac:dyDescent="0.2">
      <c r="A12" s="8" t="s">
        <v>47</v>
      </c>
      <c r="C12" s="9">
        <v>56070425</v>
      </c>
      <c r="E12" s="9">
        <v>705627963596</v>
      </c>
      <c r="G12" s="9">
        <v>697855467925</v>
      </c>
      <c r="I12" s="9">
        <v>7772495671</v>
      </c>
      <c r="K12" s="9">
        <v>56070425</v>
      </c>
      <c r="M12" s="9">
        <v>705627963596</v>
      </c>
      <c r="O12" s="9">
        <v>646355388885</v>
      </c>
      <c r="Q12" s="56">
        <v>59272574711</v>
      </c>
      <c r="R12" s="56"/>
    </row>
    <row r="13" spans="1:18" ht="21.75" customHeight="1" x14ac:dyDescent="0.2">
      <c r="A13" s="8" t="s">
        <v>111</v>
      </c>
      <c r="C13" s="9">
        <v>2000000</v>
      </c>
      <c r="E13" s="9">
        <v>188362000000</v>
      </c>
      <c r="G13" s="9">
        <v>186380916387</v>
      </c>
      <c r="I13" s="9">
        <v>1981083613</v>
      </c>
      <c r="K13" s="9">
        <v>2000000</v>
      </c>
      <c r="M13" s="9">
        <v>188362000000</v>
      </c>
      <c r="O13" s="9">
        <v>167803469476</v>
      </c>
      <c r="Q13" s="56">
        <v>20558530524</v>
      </c>
      <c r="R13" s="56"/>
    </row>
    <row r="14" spans="1:18" ht="21.75" customHeight="1" x14ac:dyDescent="0.2">
      <c r="A14" s="8" t="s">
        <v>39</v>
      </c>
      <c r="C14" s="9">
        <v>158091742</v>
      </c>
      <c r="E14" s="9">
        <v>812471167018</v>
      </c>
      <c r="G14" s="9">
        <v>786239007407</v>
      </c>
      <c r="I14" s="9">
        <v>26232159611</v>
      </c>
      <c r="K14" s="9">
        <v>158091742</v>
      </c>
      <c r="M14" s="9">
        <v>812471167018</v>
      </c>
      <c r="O14" s="9">
        <v>1120897160394</v>
      </c>
      <c r="Q14" s="56">
        <v>-308425993375</v>
      </c>
      <c r="R14" s="56"/>
    </row>
    <row r="15" spans="1:18" ht="21.75" customHeight="1" x14ac:dyDescent="0.2">
      <c r="A15" s="8" t="s">
        <v>49</v>
      </c>
      <c r="C15" s="9">
        <v>364989322</v>
      </c>
      <c r="E15" s="9">
        <v>456787403137</v>
      </c>
      <c r="G15" s="9">
        <v>439355827886</v>
      </c>
      <c r="I15" s="9">
        <v>17431575251</v>
      </c>
      <c r="K15" s="9">
        <v>364989322</v>
      </c>
      <c r="M15" s="9">
        <v>456787403137</v>
      </c>
      <c r="O15" s="9">
        <v>509134789471</v>
      </c>
      <c r="Q15" s="56">
        <v>-52347386333</v>
      </c>
      <c r="R15" s="56"/>
    </row>
    <row r="16" spans="1:18" ht="21.75" customHeight="1" x14ac:dyDescent="0.2">
      <c r="A16" s="8" t="s">
        <v>109</v>
      </c>
      <c r="C16" s="9">
        <v>10000000</v>
      </c>
      <c r="E16" s="9">
        <v>99881250000</v>
      </c>
      <c r="G16" s="9">
        <v>99881250000</v>
      </c>
      <c r="I16" s="9">
        <v>0</v>
      </c>
      <c r="K16" s="9">
        <v>10000000</v>
      </c>
      <c r="M16" s="9">
        <v>99881250000</v>
      </c>
      <c r="O16" s="9">
        <v>100000000000</v>
      </c>
      <c r="Q16" s="56">
        <v>-118750000</v>
      </c>
      <c r="R16" s="56"/>
    </row>
    <row r="17" spans="1:18" ht="21.75" customHeight="1" x14ac:dyDescent="0.2">
      <c r="A17" s="8" t="s">
        <v>114</v>
      </c>
      <c r="C17" s="9">
        <v>5000000</v>
      </c>
      <c r="E17" s="9">
        <v>49940625000</v>
      </c>
      <c r="G17" s="9">
        <v>50030777381</v>
      </c>
      <c r="I17" s="9">
        <v>-90152381</v>
      </c>
      <c r="K17" s="9">
        <v>5000000</v>
      </c>
      <c r="M17" s="9">
        <v>49940625000</v>
      </c>
      <c r="O17" s="9">
        <v>50030777381</v>
      </c>
      <c r="Q17" s="56">
        <v>-90152381</v>
      </c>
      <c r="R17" s="56"/>
    </row>
    <row r="18" spans="1:18" ht="21.75" customHeight="1" x14ac:dyDescent="0.2">
      <c r="A18" s="8" t="s">
        <v>26</v>
      </c>
      <c r="C18" s="9">
        <v>156392545</v>
      </c>
      <c r="E18" s="9">
        <v>820839409406</v>
      </c>
      <c r="G18" s="9">
        <v>823017978662</v>
      </c>
      <c r="I18" s="9">
        <v>-2178569255</v>
      </c>
      <c r="K18" s="9">
        <v>156392545</v>
      </c>
      <c r="M18" s="9">
        <v>820839409406</v>
      </c>
      <c r="O18" s="9">
        <v>785835443734</v>
      </c>
      <c r="Q18" s="56">
        <v>35003965672</v>
      </c>
      <c r="R18" s="56"/>
    </row>
    <row r="19" spans="1:18" ht="21.75" customHeight="1" x14ac:dyDescent="0.2">
      <c r="A19" s="8" t="s">
        <v>24</v>
      </c>
      <c r="C19" s="9">
        <v>212173910</v>
      </c>
      <c r="E19" s="9">
        <v>344840262010</v>
      </c>
      <c r="G19" s="9">
        <v>343489503808</v>
      </c>
      <c r="I19" s="9">
        <v>1350758202</v>
      </c>
      <c r="K19" s="9">
        <v>212173910</v>
      </c>
      <c r="M19" s="9">
        <v>344840262010</v>
      </c>
      <c r="O19" s="9">
        <v>342651636149</v>
      </c>
      <c r="Q19" s="56">
        <v>2188625861</v>
      </c>
      <c r="R19" s="56"/>
    </row>
    <row r="20" spans="1:18" ht="21.75" customHeight="1" x14ac:dyDescent="0.2">
      <c r="A20" s="8" t="s">
        <v>52</v>
      </c>
      <c r="C20" s="9">
        <v>62076232</v>
      </c>
      <c r="E20" s="9">
        <v>483164858025</v>
      </c>
      <c r="G20" s="9">
        <v>478505918075</v>
      </c>
      <c r="I20" s="9">
        <v>4658939950</v>
      </c>
      <c r="K20" s="9">
        <v>62076232</v>
      </c>
      <c r="M20" s="9">
        <v>483164858025</v>
      </c>
      <c r="O20" s="9">
        <v>463249683937</v>
      </c>
      <c r="Q20" s="56">
        <v>19915174088</v>
      </c>
      <c r="R20" s="56"/>
    </row>
    <row r="21" spans="1:18" ht="21.75" customHeight="1" x14ac:dyDescent="0.2">
      <c r="A21" s="8" t="s">
        <v>43</v>
      </c>
      <c r="C21" s="9">
        <v>25000000</v>
      </c>
      <c r="E21" s="9">
        <v>871781850000</v>
      </c>
      <c r="G21" s="9">
        <v>871240011709</v>
      </c>
      <c r="I21" s="9">
        <v>541838291</v>
      </c>
      <c r="K21" s="9">
        <v>25000000</v>
      </c>
      <c r="M21" s="9">
        <v>871781850000</v>
      </c>
      <c r="O21" s="9">
        <v>933182697220</v>
      </c>
      <c r="Q21" s="56">
        <v>-61400847220</v>
      </c>
      <c r="R21" s="56"/>
    </row>
    <row r="22" spans="1:18" ht="21.75" customHeight="1" x14ac:dyDescent="0.2">
      <c r="A22" s="8" t="s">
        <v>110</v>
      </c>
      <c r="C22" s="9">
        <v>1851427</v>
      </c>
      <c r="E22" s="9">
        <v>275866325854</v>
      </c>
      <c r="G22" s="9">
        <v>273292813066</v>
      </c>
      <c r="I22" s="9">
        <v>2573512788</v>
      </c>
      <c r="K22" s="9">
        <v>1851427</v>
      </c>
      <c r="M22" s="9">
        <v>275866325854</v>
      </c>
      <c r="O22" s="9">
        <v>272901456201</v>
      </c>
      <c r="Q22" s="56">
        <v>2964869653</v>
      </c>
      <c r="R22" s="56"/>
    </row>
    <row r="23" spans="1:18" ht="21.75" customHeight="1" x14ac:dyDescent="0.2">
      <c r="A23" s="8" t="s">
        <v>27</v>
      </c>
      <c r="C23" s="9">
        <v>434895306</v>
      </c>
      <c r="E23" s="9">
        <v>1832984558660</v>
      </c>
      <c r="G23" s="9">
        <v>1809362679308</v>
      </c>
      <c r="I23" s="9">
        <v>23621879352</v>
      </c>
      <c r="K23" s="9">
        <v>434895306</v>
      </c>
      <c r="M23" s="9">
        <v>1832984558660</v>
      </c>
      <c r="O23" s="9">
        <v>1637161022590</v>
      </c>
      <c r="Q23" s="56">
        <v>195823536070</v>
      </c>
      <c r="R23" s="56"/>
    </row>
    <row r="24" spans="1:18" ht="21.75" customHeight="1" x14ac:dyDescent="0.2">
      <c r="A24" s="8" t="s">
        <v>113</v>
      </c>
      <c r="C24" s="9">
        <v>2578600</v>
      </c>
      <c r="E24" s="9">
        <v>690943956102</v>
      </c>
      <c r="G24" s="9">
        <v>685868784748</v>
      </c>
      <c r="I24" s="9">
        <v>5075171354</v>
      </c>
      <c r="K24" s="9">
        <v>2578600</v>
      </c>
      <c r="M24" s="9">
        <v>690943956102</v>
      </c>
      <c r="O24" s="9">
        <v>598472759539</v>
      </c>
      <c r="Q24" s="56">
        <v>92471196563</v>
      </c>
      <c r="R24" s="56"/>
    </row>
    <row r="25" spans="1:18" ht="21.75" customHeight="1" x14ac:dyDescent="0.2">
      <c r="A25" s="8" t="s">
        <v>56</v>
      </c>
      <c r="C25" s="9">
        <v>129677355</v>
      </c>
      <c r="E25" s="9">
        <v>799215803374</v>
      </c>
      <c r="G25" s="9">
        <v>827575073816</v>
      </c>
      <c r="I25" s="9">
        <v>-28359270441</v>
      </c>
      <c r="K25" s="9">
        <v>129677355</v>
      </c>
      <c r="M25" s="9">
        <v>799215803374</v>
      </c>
      <c r="O25" s="9">
        <v>884920116361</v>
      </c>
      <c r="Q25" s="56">
        <v>-85704312986</v>
      </c>
      <c r="R25" s="56"/>
    </row>
    <row r="26" spans="1:18" ht="21.75" customHeight="1" x14ac:dyDescent="0.2">
      <c r="A26" s="8" t="s">
        <v>42</v>
      </c>
      <c r="C26" s="9">
        <v>154500000</v>
      </c>
      <c r="E26" s="9">
        <v>1067386038750</v>
      </c>
      <c r="G26" s="9">
        <v>1069549053957</v>
      </c>
      <c r="I26" s="9">
        <v>-2163015207</v>
      </c>
      <c r="K26" s="9">
        <v>154500000</v>
      </c>
      <c r="M26" s="9">
        <v>1067386038750</v>
      </c>
      <c r="O26" s="9">
        <v>1020904824307</v>
      </c>
      <c r="Q26" s="56">
        <v>46481214443</v>
      </c>
      <c r="R26" s="56"/>
    </row>
    <row r="27" spans="1:18" ht="21.75" customHeight="1" x14ac:dyDescent="0.2">
      <c r="A27" s="8" t="s">
        <v>38</v>
      </c>
      <c r="C27" s="9">
        <v>309243955</v>
      </c>
      <c r="E27" s="9">
        <v>2683636513773</v>
      </c>
      <c r="G27" s="9">
        <v>2678219347517</v>
      </c>
      <c r="I27" s="9">
        <v>5417166256</v>
      </c>
      <c r="K27" s="9">
        <v>309243955</v>
      </c>
      <c r="M27" s="9">
        <v>2683636513773</v>
      </c>
      <c r="O27" s="9">
        <v>2819639532973</v>
      </c>
      <c r="Q27" s="56">
        <v>-136003019199</v>
      </c>
      <c r="R27" s="56"/>
    </row>
    <row r="28" spans="1:18" ht="21.75" customHeight="1" x14ac:dyDescent="0.2">
      <c r="A28" s="8" t="s">
        <v>50</v>
      </c>
      <c r="C28" s="9">
        <v>355871887</v>
      </c>
      <c r="E28" s="9">
        <v>2040101908953</v>
      </c>
      <c r="G28" s="9">
        <v>1999066392838</v>
      </c>
      <c r="I28" s="9">
        <v>41035516115</v>
      </c>
      <c r="K28" s="9">
        <v>355871887</v>
      </c>
      <c r="M28" s="9">
        <v>2040101908953</v>
      </c>
      <c r="O28" s="9">
        <v>2000640968462</v>
      </c>
      <c r="Q28" s="56">
        <v>39460940491</v>
      </c>
      <c r="R28" s="56"/>
    </row>
    <row r="29" spans="1:18" ht="21.75" customHeight="1" x14ac:dyDescent="0.2">
      <c r="A29" s="8" t="s">
        <v>31</v>
      </c>
      <c r="C29" s="9">
        <v>10260000</v>
      </c>
      <c r="E29" s="9">
        <v>325234412217</v>
      </c>
      <c r="G29" s="9">
        <v>324561710164</v>
      </c>
      <c r="I29" s="9">
        <v>672702053</v>
      </c>
      <c r="K29" s="9">
        <v>10260000</v>
      </c>
      <c r="M29" s="9">
        <v>325234412217</v>
      </c>
      <c r="O29" s="9">
        <v>309560728471</v>
      </c>
      <c r="Q29" s="56">
        <v>15673683746</v>
      </c>
      <c r="R29" s="56"/>
    </row>
    <row r="30" spans="1:18" ht="21.75" customHeight="1" x14ac:dyDescent="0.2">
      <c r="A30" s="8" t="s">
        <v>105</v>
      </c>
      <c r="C30" s="9">
        <v>5000000</v>
      </c>
      <c r="E30" s="9">
        <v>49241456250</v>
      </c>
      <c r="G30" s="9">
        <v>49140915674</v>
      </c>
      <c r="I30" s="9">
        <v>100540576</v>
      </c>
      <c r="K30" s="9">
        <v>5000000</v>
      </c>
      <c r="M30" s="9">
        <v>49241456250</v>
      </c>
      <c r="O30" s="9">
        <v>49231068051</v>
      </c>
      <c r="Q30" s="56">
        <v>10388199</v>
      </c>
      <c r="R30" s="56"/>
    </row>
    <row r="31" spans="1:18" ht="21.75" customHeight="1" x14ac:dyDescent="0.2">
      <c r="A31" s="8" t="s">
        <v>19</v>
      </c>
      <c r="C31" s="9">
        <v>1574960</v>
      </c>
      <c r="E31" s="9">
        <v>3381672214</v>
      </c>
      <c r="G31" s="9">
        <v>673041592</v>
      </c>
      <c r="I31" s="9">
        <v>2708630622</v>
      </c>
      <c r="K31" s="9">
        <v>1574960</v>
      </c>
      <c r="M31" s="9">
        <v>3381672214</v>
      </c>
      <c r="O31" s="9">
        <v>3803218918</v>
      </c>
      <c r="Q31" s="56">
        <v>-421546703</v>
      </c>
      <c r="R31" s="56"/>
    </row>
    <row r="32" spans="1:18" ht="21.75" customHeight="1" x14ac:dyDescent="0.2">
      <c r="A32" s="8" t="s">
        <v>44</v>
      </c>
      <c r="C32" s="9">
        <v>21795609</v>
      </c>
      <c r="E32" s="9">
        <v>579130178630</v>
      </c>
      <c r="G32" s="9">
        <v>576215242183</v>
      </c>
      <c r="I32" s="9">
        <v>2914936447</v>
      </c>
      <c r="K32" s="9">
        <v>21795609</v>
      </c>
      <c r="M32" s="9">
        <v>579130178630</v>
      </c>
      <c r="O32" s="9">
        <v>622817967528</v>
      </c>
      <c r="Q32" s="56">
        <v>-43687788897</v>
      </c>
      <c r="R32" s="56"/>
    </row>
    <row r="33" spans="1:18" ht="21.75" customHeight="1" x14ac:dyDescent="0.2">
      <c r="A33" s="8" t="s">
        <v>104</v>
      </c>
      <c r="C33" s="9">
        <v>24400000</v>
      </c>
      <c r="E33" s="9">
        <v>297570215250</v>
      </c>
      <c r="G33" s="9">
        <v>296597222404</v>
      </c>
      <c r="I33" s="9">
        <v>972992846</v>
      </c>
      <c r="K33" s="9">
        <v>24400000</v>
      </c>
      <c r="M33" s="9">
        <v>297570215250</v>
      </c>
      <c r="O33" s="9">
        <v>274122051927</v>
      </c>
      <c r="Q33" s="56">
        <v>23448163323</v>
      </c>
      <c r="R33" s="56"/>
    </row>
    <row r="34" spans="1:18" ht="21.75" customHeight="1" x14ac:dyDescent="0.2">
      <c r="A34" s="8" t="s">
        <v>54</v>
      </c>
      <c r="C34" s="9">
        <v>18200000</v>
      </c>
      <c r="E34" s="9">
        <v>452292750000</v>
      </c>
      <c r="G34" s="9">
        <v>449105513594</v>
      </c>
      <c r="I34" s="9">
        <v>3187236406</v>
      </c>
      <c r="K34" s="9">
        <v>18200000</v>
      </c>
      <c r="M34" s="9">
        <v>452292750000</v>
      </c>
      <c r="O34" s="9">
        <v>415493900143</v>
      </c>
      <c r="Q34" s="56">
        <v>36798849857</v>
      </c>
      <c r="R34" s="56"/>
    </row>
    <row r="35" spans="1:18" ht="21.75" customHeight="1" x14ac:dyDescent="0.2">
      <c r="A35" s="8" t="s">
        <v>22</v>
      </c>
      <c r="C35" s="9">
        <v>281384078</v>
      </c>
      <c r="E35" s="9">
        <v>971432283821</v>
      </c>
      <c r="G35" s="9">
        <v>964399547040</v>
      </c>
      <c r="I35" s="9">
        <v>7032736781</v>
      </c>
      <c r="K35" s="9">
        <v>281384078</v>
      </c>
      <c r="M35" s="9">
        <v>971432283821</v>
      </c>
      <c r="O35" s="9">
        <v>946732369576</v>
      </c>
      <c r="Q35" s="56">
        <v>24699914245</v>
      </c>
      <c r="R35" s="56"/>
    </row>
    <row r="36" spans="1:18" ht="21.75" customHeight="1" x14ac:dyDescent="0.2">
      <c r="A36" s="8" t="s">
        <v>112</v>
      </c>
      <c r="C36" s="9">
        <v>784200</v>
      </c>
      <c r="E36" s="9">
        <v>548201283600</v>
      </c>
      <c r="G36" s="9">
        <v>546373176156</v>
      </c>
      <c r="I36" s="9">
        <v>1828107444</v>
      </c>
      <c r="K36" s="9">
        <v>784200</v>
      </c>
      <c r="M36" s="9">
        <v>548201283600</v>
      </c>
      <c r="O36" s="9">
        <v>446000838434</v>
      </c>
      <c r="Q36" s="56">
        <v>102200445166</v>
      </c>
      <c r="R36" s="56"/>
    </row>
    <row r="37" spans="1:18" ht="21.75" customHeight="1" x14ac:dyDescent="0.2">
      <c r="A37" s="8" t="s">
        <v>32</v>
      </c>
      <c r="C37" s="9">
        <v>236300000</v>
      </c>
      <c r="E37" s="9">
        <v>534383884125</v>
      </c>
      <c r="G37" s="9">
        <v>536431799478</v>
      </c>
      <c r="I37" s="9">
        <v>-2047915353</v>
      </c>
      <c r="K37" s="9">
        <v>236300000</v>
      </c>
      <c r="M37" s="9">
        <v>534383884125</v>
      </c>
      <c r="O37" s="9">
        <v>564149056345</v>
      </c>
      <c r="Q37" s="56">
        <v>-29765172220</v>
      </c>
      <c r="R37" s="56"/>
    </row>
    <row r="38" spans="1:18" ht="21.75" customHeight="1" x14ac:dyDescent="0.2">
      <c r="A38" s="8" t="s">
        <v>55</v>
      </c>
      <c r="C38" s="9">
        <v>17000000</v>
      </c>
      <c r="E38" s="9">
        <v>88397884350</v>
      </c>
      <c r="G38" s="9">
        <v>87832764505</v>
      </c>
      <c r="I38" s="9">
        <v>565119845</v>
      </c>
      <c r="K38" s="9">
        <v>17000000</v>
      </c>
      <c r="M38" s="9">
        <v>88397884350</v>
      </c>
      <c r="O38" s="9">
        <v>86885352796</v>
      </c>
      <c r="Q38" s="56">
        <v>1512531554</v>
      </c>
      <c r="R38" s="56"/>
    </row>
    <row r="39" spans="1:18" ht="21.75" customHeight="1" x14ac:dyDescent="0.2">
      <c r="A39" s="8" t="s">
        <v>48</v>
      </c>
      <c r="C39" s="9">
        <v>831775000</v>
      </c>
      <c r="E39" s="9">
        <v>3453651946158</v>
      </c>
      <c r="G39" s="9">
        <v>3440473413277</v>
      </c>
      <c r="I39" s="9">
        <v>13178532881</v>
      </c>
      <c r="K39" s="9">
        <v>831775000</v>
      </c>
      <c r="M39" s="9">
        <v>3453651946158</v>
      </c>
      <c r="O39" s="9">
        <v>3526141976997</v>
      </c>
      <c r="Q39" s="56">
        <v>-72490030838</v>
      </c>
      <c r="R39" s="56"/>
    </row>
    <row r="40" spans="1:18" ht="21.75" customHeight="1" x14ac:dyDescent="0.2">
      <c r="A40" s="8" t="s">
        <v>45</v>
      </c>
      <c r="C40" s="9">
        <v>55987221</v>
      </c>
      <c r="E40" s="9">
        <v>199464283773</v>
      </c>
      <c r="G40" s="9">
        <v>200325193499</v>
      </c>
      <c r="I40" s="9">
        <v>-860909725</v>
      </c>
      <c r="K40" s="9">
        <v>55987221</v>
      </c>
      <c r="M40" s="9">
        <v>199464283773</v>
      </c>
      <c r="O40" s="9">
        <v>180004574341</v>
      </c>
      <c r="Q40" s="56">
        <v>19459709432</v>
      </c>
      <c r="R40" s="56"/>
    </row>
    <row r="41" spans="1:18" ht="21.75" customHeight="1" x14ac:dyDescent="0.2">
      <c r="A41" s="8" t="s">
        <v>29</v>
      </c>
      <c r="C41" s="9">
        <v>2370000</v>
      </c>
      <c r="E41" s="9">
        <v>398712262140</v>
      </c>
      <c r="G41" s="9">
        <v>396311711055</v>
      </c>
      <c r="I41" s="9">
        <v>2400551085</v>
      </c>
      <c r="K41" s="9">
        <v>2370000</v>
      </c>
      <c r="M41" s="9">
        <v>398712262140</v>
      </c>
      <c r="O41" s="9">
        <v>436664018241</v>
      </c>
      <c r="Q41" s="56">
        <v>-37951756101</v>
      </c>
      <c r="R41" s="56"/>
    </row>
    <row r="42" spans="1:18" ht="21.75" customHeight="1" x14ac:dyDescent="0.2">
      <c r="A42" s="8" t="s">
        <v>51</v>
      </c>
      <c r="C42" s="9">
        <v>119060124</v>
      </c>
      <c r="E42" s="9">
        <v>377897030025</v>
      </c>
      <c r="G42" s="9">
        <v>374841136874</v>
      </c>
      <c r="I42" s="9">
        <v>3055893151</v>
      </c>
      <c r="K42" s="9">
        <v>119060124</v>
      </c>
      <c r="M42" s="9">
        <v>377897030025</v>
      </c>
      <c r="O42" s="9">
        <v>235287503858</v>
      </c>
      <c r="Q42" s="56">
        <v>142609526167</v>
      </c>
      <c r="R42" s="56"/>
    </row>
    <row r="43" spans="1:18" ht="21.75" customHeight="1" x14ac:dyDescent="0.2">
      <c r="A43" s="8" t="s">
        <v>106</v>
      </c>
      <c r="C43" s="9">
        <v>7000000</v>
      </c>
      <c r="E43" s="9">
        <v>104819379000</v>
      </c>
      <c r="G43" s="9">
        <v>104221466869</v>
      </c>
      <c r="I43" s="9">
        <v>597912131</v>
      </c>
      <c r="K43" s="9">
        <v>7000000</v>
      </c>
      <c r="M43" s="9">
        <v>104819379000</v>
      </c>
      <c r="O43" s="9">
        <v>84661668782</v>
      </c>
      <c r="Q43" s="56">
        <v>20157710218</v>
      </c>
      <c r="R43" s="56"/>
    </row>
    <row r="44" spans="1:18" ht="21.75" customHeight="1" x14ac:dyDescent="0.2">
      <c r="A44" s="8" t="s">
        <v>33</v>
      </c>
      <c r="C44" s="9">
        <v>45933076</v>
      </c>
      <c r="E44" s="9">
        <v>342448306483</v>
      </c>
      <c r="G44" s="9">
        <v>341404147780</v>
      </c>
      <c r="I44" s="9">
        <v>1044158703</v>
      </c>
      <c r="K44" s="9">
        <v>45933076</v>
      </c>
      <c r="M44" s="9">
        <v>342448306483</v>
      </c>
      <c r="O44" s="9">
        <v>350147596358</v>
      </c>
      <c r="Q44" s="56">
        <v>-7699289874</v>
      </c>
      <c r="R44" s="56"/>
    </row>
    <row r="45" spans="1:18" ht="21.75" customHeight="1" x14ac:dyDescent="0.2">
      <c r="A45" s="8" t="s">
        <v>21</v>
      </c>
      <c r="C45" s="9">
        <v>174144675</v>
      </c>
      <c r="E45" s="9">
        <v>301208814679</v>
      </c>
      <c r="G45" s="9">
        <v>300120010343</v>
      </c>
      <c r="I45" s="9">
        <v>1088804336</v>
      </c>
      <c r="K45" s="9">
        <v>174144675</v>
      </c>
      <c r="M45" s="9">
        <v>301208814679</v>
      </c>
      <c r="O45" s="9">
        <v>302612919347</v>
      </c>
      <c r="Q45" s="56">
        <v>-1404104667</v>
      </c>
      <c r="R45" s="56"/>
    </row>
    <row r="46" spans="1:18" ht="21.75" customHeight="1" x14ac:dyDescent="0.2">
      <c r="A46" s="8" t="s">
        <v>25</v>
      </c>
      <c r="C46" s="9">
        <v>55000000</v>
      </c>
      <c r="E46" s="9">
        <v>101745987750</v>
      </c>
      <c r="G46" s="9">
        <v>101477981072</v>
      </c>
      <c r="I46" s="9">
        <v>268006678</v>
      </c>
      <c r="K46" s="9">
        <v>55000000</v>
      </c>
      <c r="M46" s="9">
        <v>101745987750</v>
      </c>
      <c r="O46" s="9">
        <v>99030870493</v>
      </c>
      <c r="Q46" s="56">
        <v>2715117257</v>
      </c>
      <c r="R46" s="56"/>
    </row>
    <row r="47" spans="1:18" ht="21.75" customHeight="1" x14ac:dyDescent="0.2">
      <c r="A47" s="8" t="s">
        <v>23</v>
      </c>
      <c r="C47" s="9">
        <v>182369052</v>
      </c>
      <c r="E47" s="9">
        <v>995248919211</v>
      </c>
      <c r="G47" s="9">
        <v>989497203532</v>
      </c>
      <c r="I47" s="9">
        <v>5751715679</v>
      </c>
      <c r="K47" s="9">
        <v>182369052</v>
      </c>
      <c r="M47" s="9">
        <v>995248919211</v>
      </c>
      <c r="O47" s="9">
        <v>777473833837</v>
      </c>
      <c r="Q47" s="56">
        <v>217775085374</v>
      </c>
      <c r="R47" s="56"/>
    </row>
    <row r="48" spans="1:18" ht="21.75" customHeight="1" x14ac:dyDescent="0.2">
      <c r="A48" s="8" t="s">
        <v>20</v>
      </c>
      <c r="C48" s="9">
        <v>1746648899</v>
      </c>
      <c r="E48" s="9">
        <v>2413396309890</v>
      </c>
      <c r="G48" s="9">
        <v>2368506760712</v>
      </c>
      <c r="I48" s="9">
        <v>44889549178</v>
      </c>
      <c r="K48" s="9">
        <v>1746648899</v>
      </c>
      <c r="M48" s="9">
        <v>2413396309890</v>
      </c>
      <c r="O48" s="9">
        <v>2357935781419</v>
      </c>
      <c r="Q48" s="56">
        <v>55460528471</v>
      </c>
      <c r="R48" s="56"/>
    </row>
    <row r="49" spans="1:18" ht="21.75" customHeight="1" x14ac:dyDescent="0.2">
      <c r="A49" s="8" t="s">
        <v>108</v>
      </c>
      <c r="C49" s="9">
        <v>79296598</v>
      </c>
      <c r="E49" s="9">
        <v>2634477567986</v>
      </c>
      <c r="G49" s="9">
        <v>2618602529786</v>
      </c>
      <c r="I49" s="9">
        <v>15875038200</v>
      </c>
      <c r="K49" s="9">
        <v>79296598</v>
      </c>
      <c r="M49" s="9">
        <v>2634477567986</v>
      </c>
      <c r="O49" s="9">
        <v>2435247415564</v>
      </c>
      <c r="Q49" s="56">
        <v>199230152422</v>
      </c>
      <c r="R49" s="56"/>
    </row>
    <row r="50" spans="1:18" ht="21.75" customHeight="1" x14ac:dyDescent="0.2">
      <c r="A50" s="8" t="s">
        <v>40</v>
      </c>
      <c r="C50" s="9">
        <v>105994627</v>
      </c>
      <c r="E50" s="9">
        <v>672222058224</v>
      </c>
      <c r="G50" s="9">
        <v>672296865194</v>
      </c>
      <c r="I50" s="9">
        <v>-74806969</v>
      </c>
      <c r="K50" s="9">
        <v>105994627</v>
      </c>
      <c r="M50" s="9">
        <v>672222058224</v>
      </c>
      <c r="O50" s="9">
        <v>693337469842</v>
      </c>
      <c r="Q50" s="56">
        <v>-21115411617</v>
      </c>
      <c r="R50" s="56"/>
    </row>
    <row r="51" spans="1:18" ht="21.75" customHeight="1" x14ac:dyDescent="0.2">
      <c r="A51" s="8" t="s">
        <v>34</v>
      </c>
      <c r="C51" s="9">
        <v>23000000</v>
      </c>
      <c r="E51" s="9">
        <v>302708106000</v>
      </c>
      <c r="G51" s="9">
        <v>301792095755</v>
      </c>
      <c r="I51" s="9">
        <v>916010245</v>
      </c>
      <c r="K51" s="9">
        <v>23000000</v>
      </c>
      <c r="M51" s="9">
        <v>302708106000</v>
      </c>
      <c r="O51" s="9">
        <v>294173973724</v>
      </c>
      <c r="Q51" s="56">
        <v>8534132276</v>
      </c>
      <c r="R51" s="56"/>
    </row>
    <row r="52" spans="1:18" ht="21.75" customHeight="1" x14ac:dyDescent="0.2">
      <c r="A52" s="8" t="s">
        <v>37</v>
      </c>
      <c r="C52" s="9">
        <v>7519459</v>
      </c>
      <c r="E52" s="9">
        <v>149270122832</v>
      </c>
      <c r="G52" s="9">
        <v>172787500847</v>
      </c>
      <c r="I52" s="9">
        <v>-23517378014</v>
      </c>
      <c r="K52" s="9">
        <v>7519459</v>
      </c>
      <c r="M52" s="9">
        <v>149270122832</v>
      </c>
      <c r="O52" s="9">
        <v>177459847303</v>
      </c>
      <c r="Q52" s="56">
        <v>-28189724470</v>
      </c>
      <c r="R52" s="56"/>
    </row>
    <row r="53" spans="1:18" ht="21.75" customHeight="1" x14ac:dyDescent="0.2">
      <c r="A53" s="8" t="s">
        <v>152</v>
      </c>
      <c r="C53" s="9">
        <v>1968495</v>
      </c>
      <c r="E53" s="9">
        <v>1968138210281</v>
      </c>
      <c r="G53" s="9">
        <v>1968138210281</v>
      </c>
      <c r="I53" s="9">
        <v>0</v>
      </c>
      <c r="K53" s="9">
        <v>1968495</v>
      </c>
      <c r="M53" s="9">
        <v>1968138210281</v>
      </c>
      <c r="O53" s="9">
        <v>1968209898155</v>
      </c>
      <c r="Q53" s="56">
        <v>-71687873</v>
      </c>
      <c r="R53" s="56"/>
    </row>
    <row r="54" spans="1:18" ht="21.75" customHeight="1" x14ac:dyDescent="0.2">
      <c r="A54" s="8" t="s">
        <v>146</v>
      </c>
      <c r="C54" s="9">
        <v>4989600</v>
      </c>
      <c r="E54" s="9">
        <v>4988695635000</v>
      </c>
      <c r="G54" s="9">
        <v>4988695635000</v>
      </c>
      <c r="I54" s="9">
        <v>0</v>
      </c>
      <c r="K54" s="9">
        <v>4989600</v>
      </c>
      <c r="M54" s="9">
        <v>4988695635000</v>
      </c>
      <c r="O54" s="9">
        <v>4989701638148</v>
      </c>
      <c r="Q54" s="56">
        <v>-1006003148</v>
      </c>
      <c r="R54" s="56"/>
    </row>
    <row r="55" spans="1:18" ht="21.75" customHeight="1" x14ac:dyDescent="0.2">
      <c r="A55" s="8" t="s">
        <v>190</v>
      </c>
      <c r="C55" s="9">
        <v>19600</v>
      </c>
      <c r="E55" s="9">
        <v>19247826698</v>
      </c>
      <c r="G55" s="9">
        <v>18889015745</v>
      </c>
      <c r="I55" s="9">
        <v>358810953</v>
      </c>
      <c r="K55" s="9">
        <v>19600</v>
      </c>
      <c r="M55" s="9">
        <v>19247826698</v>
      </c>
      <c r="O55" s="9">
        <v>17079789136</v>
      </c>
      <c r="Q55" s="56">
        <v>2168037562</v>
      </c>
      <c r="R55" s="56"/>
    </row>
    <row r="56" spans="1:18" ht="21.75" customHeight="1" x14ac:dyDescent="0.2">
      <c r="A56" s="8" t="s">
        <v>183</v>
      </c>
      <c r="C56" s="9">
        <v>17800</v>
      </c>
      <c r="E56" s="9">
        <v>16353277431</v>
      </c>
      <c r="G56" s="9">
        <v>16078495244</v>
      </c>
      <c r="I56" s="9">
        <v>274782187</v>
      </c>
      <c r="K56" s="9">
        <v>17800</v>
      </c>
      <c r="M56" s="9">
        <v>16353277431</v>
      </c>
      <c r="O56" s="9">
        <v>14447498129</v>
      </c>
      <c r="Q56" s="56">
        <v>1905779302</v>
      </c>
      <c r="R56" s="56"/>
    </row>
    <row r="57" spans="1:18" ht="21.75" customHeight="1" x14ac:dyDescent="0.2">
      <c r="A57" s="8" t="s">
        <v>177</v>
      </c>
      <c r="C57" s="9">
        <v>247200</v>
      </c>
      <c r="E57" s="9">
        <v>238106843311</v>
      </c>
      <c r="G57" s="9">
        <v>234036197249</v>
      </c>
      <c r="I57" s="9">
        <v>4070646062</v>
      </c>
      <c r="K57" s="9">
        <v>247200</v>
      </c>
      <c r="M57" s="9">
        <v>238106843311</v>
      </c>
      <c r="O57" s="9">
        <v>210667299512</v>
      </c>
      <c r="Q57" s="56">
        <v>27439543799</v>
      </c>
      <c r="R57" s="56"/>
    </row>
    <row r="58" spans="1:18" ht="21.75" customHeight="1" x14ac:dyDescent="0.2">
      <c r="A58" s="8" t="s">
        <v>203</v>
      </c>
      <c r="C58" s="9">
        <v>1199966</v>
      </c>
      <c r="E58" s="9">
        <v>1199748506162</v>
      </c>
      <c r="G58" s="9">
        <v>1199748506162</v>
      </c>
      <c r="I58" s="9">
        <v>0</v>
      </c>
      <c r="K58" s="9">
        <v>1199966</v>
      </c>
      <c r="M58" s="9">
        <v>1199748506162</v>
      </c>
      <c r="O58" s="9">
        <v>1199748506162</v>
      </c>
      <c r="Q58" s="56">
        <v>0</v>
      </c>
      <c r="R58" s="56"/>
    </row>
    <row r="59" spans="1:18" ht="21.75" customHeight="1" x14ac:dyDescent="0.2">
      <c r="A59" s="8" t="s">
        <v>197</v>
      </c>
      <c r="C59" s="9">
        <v>206600</v>
      </c>
      <c r="E59" s="9">
        <v>194964066356</v>
      </c>
      <c r="G59" s="9">
        <v>191584702977</v>
      </c>
      <c r="I59" s="9">
        <v>3379363379</v>
      </c>
      <c r="K59" s="9">
        <v>206600</v>
      </c>
      <c r="M59" s="9">
        <v>194964066356</v>
      </c>
      <c r="O59" s="9">
        <v>172607508435</v>
      </c>
      <c r="Q59" s="56">
        <v>22356557921</v>
      </c>
      <c r="R59" s="56"/>
    </row>
    <row r="60" spans="1:18" ht="21.75" customHeight="1" x14ac:dyDescent="0.2">
      <c r="A60" s="8" t="s">
        <v>240</v>
      </c>
      <c r="C60" s="9">
        <v>3954984</v>
      </c>
      <c r="E60" s="9">
        <v>3562399283678</v>
      </c>
      <c r="G60" s="9">
        <v>3562399283678</v>
      </c>
      <c r="I60" s="9">
        <v>0</v>
      </c>
      <c r="K60" s="9">
        <v>3954984</v>
      </c>
      <c r="M60" s="9">
        <v>3562399283678</v>
      </c>
      <c r="O60" s="9">
        <v>3954267159150</v>
      </c>
      <c r="Q60" s="56">
        <v>-391867875471</v>
      </c>
      <c r="R60" s="56"/>
    </row>
    <row r="61" spans="1:18" ht="21.75" customHeight="1" x14ac:dyDescent="0.2">
      <c r="A61" s="8" t="s">
        <v>236</v>
      </c>
      <c r="C61" s="9">
        <v>4999900</v>
      </c>
      <c r="E61" s="9">
        <v>4999248716807</v>
      </c>
      <c r="G61" s="9">
        <v>4999248716807</v>
      </c>
      <c r="I61" s="9">
        <v>0</v>
      </c>
      <c r="K61" s="9">
        <v>4999900</v>
      </c>
      <c r="M61" s="9">
        <v>4999248716807</v>
      </c>
      <c r="O61" s="9">
        <v>4951428653397</v>
      </c>
      <c r="Q61" s="56">
        <v>47820063410</v>
      </c>
      <c r="R61" s="56"/>
    </row>
    <row r="62" spans="1:18" ht="21.75" customHeight="1" x14ac:dyDescent="0.2">
      <c r="A62" s="8" t="s">
        <v>143</v>
      </c>
      <c r="C62" s="9">
        <v>7475000</v>
      </c>
      <c r="E62" s="9">
        <v>6219201290418</v>
      </c>
      <c r="G62" s="9">
        <v>6298272456171</v>
      </c>
      <c r="I62" s="9">
        <v>-79071165752</v>
      </c>
      <c r="K62" s="9">
        <v>7475000</v>
      </c>
      <c r="M62" s="9">
        <v>6219201290418</v>
      </c>
      <c r="O62" s="9">
        <v>7387650825207</v>
      </c>
      <c r="Q62" s="56">
        <v>-1168449534788</v>
      </c>
      <c r="R62" s="56"/>
    </row>
    <row r="63" spans="1:18" ht="21.75" customHeight="1" x14ac:dyDescent="0.2">
      <c r="A63" s="8" t="s">
        <v>313</v>
      </c>
      <c r="C63" s="9">
        <v>4799000</v>
      </c>
      <c r="E63" s="9">
        <v>4798130181250</v>
      </c>
      <c r="G63" s="9">
        <v>4798130181250</v>
      </c>
      <c r="I63" s="9">
        <v>0</v>
      </c>
      <c r="K63" s="9">
        <v>4799000</v>
      </c>
      <c r="M63" s="9">
        <v>4798130181250</v>
      </c>
      <c r="O63" s="9">
        <v>4798130181250</v>
      </c>
      <c r="Q63" s="56">
        <v>0</v>
      </c>
      <c r="R63" s="56"/>
    </row>
    <row r="64" spans="1:18" ht="21.75" customHeight="1" x14ac:dyDescent="0.2">
      <c r="A64" s="8" t="s">
        <v>206</v>
      </c>
      <c r="C64" s="9">
        <v>1800000</v>
      </c>
      <c r="E64" s="9">
        <v>1799673750000</v>
      </c>
      <c r="G64" s="9">
        <v>1799673750000</v>
      </c>
      <c r="I64" s="9">
        <v>0</v>
      </c>
      <c r="K64" s="9">
        <v>1800000</v>
      </c>
      <c r="M64" s="9">
        <v>1799673750000</v>
      </c>
      <c r="O64" s="9">
        <v>1799673750000</v>
      </c>
      <c r="Q64" s="56">
        <v>0</v>
      </c>
      <c r="R64" s="56"/>
    </row>
    <row r="65" spans="1:18" ht="21.75" customHeight="1" x14ac:dyDescent="0.2">
      <c r="A65" s="8" t="s">
        <v>227</v>
      </c>
      <c r="C65" s="9">
        <v>813707</v>
      </c>
      <c r="E65" s="9">
        <v>813559515606</v>
      </c>
      <c r="G65" s="9">
        <v>813559515606</v>
      </c>
      <c r="I65" s="9">
        <v>0</v>
      </c>
      <c r="K65" s="9">
        <v>813707</v>
      </c>
      <c r="M65" s="9">
        <v>813559515606</v>
      </c>
      <c r="O65" s="9">
        <v>813595807742</v>
      </c>
      <c r="Q65" s="56">
        <v>-36292135</v>
      </c>
      <c r="R65" s="56"/>
    </row>
    <row r="66" spans="1:18" ht="21.75" customHeight="1" x14ac:dyDescent="0.2">
      <c r="A66" s="8" t="s">
        <v>303</v>
      </c>
      <c r="C66" s="9">
        <v>1992059</v>
      </c>
      <c r="E66" s="9">
        <v>1892113042340</v>
      </c>
      <c r="G66" s="9">
        <v>1991697939306</v>
      </c>
      <c r="I66" s="9">
        <v>-99584896965</v>
      </c>
      <c r="K66" s="9">
        <v>1992059</v>
      </c>
      <c r="M66" s="9">
        <v>1892113042340</v>
      </c>
      <c r="O66" s="9">
        <v>1991697939306</v>
      </c>
      <c r="Q66" s="56">
        <v>-99584896965</v>
      </c>
      <c r="R66" s="56"/>
    </row>
    <row r="67" spans="1:18" ht="21.75" customHeight="1" x14ac:dyDescent="0.2">
      <c r="A67" s="8" t="s">
        <v>255</v>
      </c>
      <c r="C67" s="9">
        <v>6732000</v>
      </c>
      <c r="E67" s="9">
        <v>6697354772389</v>
      </c>
      <c r="G67" s="9">
        <v>6690920146876</v>
      </c>
      <c r="I67" s="9">
        <v>6434625513</v>
      </c>
      <c r="K67" s="9">
        <v>6732000</v>
      </c>
      <c r="M67" s="9">
        <v>6697354772389</v>
      </c>
      <c r="O67" s="9">
        <v>6826087667322</v>
      </c>
      <c r="Q67" s="56">
        <v>-128732894932</v>
      </c>
      <c r="R67" s="56"/>
    </row>
    <row r="68" spans="1:18" ht="21.75" customHeight="1" x14ac:dyDescent="0.2">
      <c r="A68" s="8" t="s">
        <v>149</v>
      </c>
      <c r="C68" s="9">
        <v>1500000</v>
      </c>
      <c r="E68" s="9">
        <v>1499728125000</v>
      </c>
      <c r="G68" s="9">
        <v>1499728125000</v>
      </c>
      <c r="I68" s="9">
        <v>0</v>
      </c>
      <c r="K68" s="9">
        <v>1500000</v>
      </c>
      <c r="M68" s="9">
        <v>1499728125000</v>
      </c>
      <c r="O68" s="9">
        <v>1499728125000</v>
      </c>
      <c r="Q68" s="56">
        <v>0</v>
      </c>
      <c r="R68" s="56"/>
    </row>
    <row r="69" spans="1:18" ht="21.75" customHeight="1" x14ac:dyDescent="0.2">
      <c r="A69" s="8" t="s">
        <v>221</v>
      </c>
      <c r="C69" s="9">
        <v>6998703</v>
      </c>
      <c r="E69" s="9">
        <v>6997434485081</v>
      </c>
      <c r="G69" s="9">
        <v>6997434485081</v>
      </c>
      <c r="I69" s="9">
        <v>0</v>
      </c>
      <c r="K69" s="9">
        <v>6998703</v>
      </c>
      <c r="M69" s="9">
        <v>6997434485081</v>
      </c>
      <c r="O69" s="9">
        <v>7030545303333</v>
      </c>
      <c r="Q69" s="56">
        <v>-33110818251</v>
      </c>
      <c r="R69" s="56"/>
    </row>
    <row r="70" spans="1:18" ht="21.75" customHeight="1" x14ac:dyDescent="0.2">
      <c r="A70" s="8" t="s">
        <v>258</v>
      </c>
      <c r="C70" s="9">
        <v>17396400</v>
      </c>
      <c r="E70" s="9">
        <v>17311916079983</v>
      </c>
      <c r="G70" s="9">
        <v>17206860868692</v>
      </c>
      <c r="I70" s="9">
        <v>105055211291</v>
      </c>
      <c r="K70" s="9">
        <v>17396400</v>
      </c>
      <c r="M70" s="9">
        <v>17311916079983</v>
      </c>
      <c r="O70" s="9">
        <v>17155269156217</v>
      </c>
      <c r="Q70" s="56">
        <v>156646923766</v>
      </c>
      <c r="R70" s="56"/>
    </row>
    <row r="71" spans="1:18" ht="21.75" customHeight="1" x14ac:dyDescent="0.2">
      <c r="A71" s="8" t="s">
        <v>166</v>
      </c>
      <c r="C71" s="9">
        <v>348600</v>
      </c>
      <c r="E71" s="9">
        <v>285957030892</v>
      </c>
      <c r="G71" s="9">
        <v>281516671853</v>
      </c>
      <c r="I71" s="9">
        <v>4440359039</v>
      </c>
      <c r="K71" s="9">
        <v>348600</v>
      </c>
      <c r="M71" s="9">
        <v>285957030892</v>
      </c>
      <c r="O71" s="9">
        <v>256534004938</v>
      </c>
      <c r="Q71" s="56">
        <v>29423025954</v>
      </c>
      <c r="R71" s="56"/>
    </row>
    <row r="72" spans="1:18" ht="21.75" customHeight="1" x14ac:dyDescent="0.2">
      <c r="A72" s="8" t="s">
        <v>169</v>
      </c>
      <c r="C72" s="9">
        <v>139800</v>
      </c>
      <c r="E72" s="9">
        <v>109780416692</v>
      </c>
      <c r="G72" s="9">
        <v>108579752352</v>
      </c>
      <c r="I72" s="9">
        <v>1200664340</v>
      </c>
      <c r="K72" s="9">
        <v>139800</v>
      </c>
      <c r="M72" s="9">
        <v>109780416692</v>
      </c>
      <c r="O72" s="9">
        <v>98434775600</v>
      </c>
      <c r="Q72" s="56">
        <v>11345641092</v>
      </c>
      <c r="R72" s="56"/>
    </row>
    <row r="73" spans="1:18" ht="21.75" customHeight="1" x14ac:dyDescent="0.2">
      <c r="A73" s="8" t="s">
        <v>252</v>
      </c>
      <c r="C73" s="9">
        <v>4995000</v>
      </c>
      <c r="E73" s="9">
        <v>4994094656250</v>
      </c>
      <c r="G73" s="9">
        <v>4994094656250</v>
      </c>
      <c r="I73" s="9">
        <v>0</v>
      </c>
      <c r="K73" s="9">
        <v>4995000</v>
      </c>
      <c r="M73" s="9">
        <v>4994094656250</v>
      </c>
      <c r="O73" s="9">
        <v>5019621312500</v>
      </c>
      <c r="Q73" s="56">
        <v>-25526656250</v>
      </c>
      <c r="R73" s="56"/>
    </row>
    <row r="74" spans="1:18" ht="21.75" customHeight="1" x14ac:dyDescent="0.2">
      <c r="A74" s="8" t="s">
        <v>261</v>
      </c>
      <c r="C74" s="9">
        <v>4990000</v>
      </c>
      <c r="E74" s="9">
        <v>5190904478003</v>
      </c>
      <c r="G74" s="9">
        <v>5190904478003</v>
      </c>
      <c r="I74" s="9">
        <v>0</v>
      </c>
      <c r="K74" s="9">
        <v>4990000</v>
      </c>
      <c r="M74" s="9">
        <v>5190904478003</v>
      </c>
      <c r="O74" s="9">
        <v>4985603195606</v>
      </c>
      <c r="Q74" s="56">
        <v>205301282397</v>
      </c>
      <c r="R74" s="56"/>
    </row>
    <row r="75" spans="1:18" ht="21.75" customHeight="1" x14ac:dyDescent="0.2">
      <c r="A75" s="8" t="s">
        <v>292</v>
      </c>
      <c r="C75" s="9">
        <v>490000</v>
      </c>
      <c r="E75" s="9">
        <v>489911187500</v>
      </c>
      <c r="G75" s="9">
        <v>489911187500</v>
      </c>
      <c r="I75" s="9">
        <v>0</v>
      </c>
      <c r="K75" s="9">
        <v>490000</v>
      </c>
      <c r="M75" s="9">
        <v>489911187500</v>
      </c>
      <c r="O75" s="9">
        <v>485242333883</v>
      </c>
      <c r="Q75" s="56">
        <v>4668853617</v>
      </c>
      <c r="R75" s="56"/>
    </row>
    <row r="76" spans="1:18" ht="21.75" customHeight="1" x14ac:dyDescent="0.2">
      <c r="A76" s="8" t="s">
        <v>140</v>
      </c>
      <c r="C76" s="9">
        <v>14930000</v>
      </c>
      <c r="E76" s="9">
        <v>13397768764194</v>
      </c>
      <c r="G76" s="9">
        <v>12152907086276</v>
      </c>
      <c r="I76" s="9">
        <v>1244861677918</v>
      </c>
      <c r="K76" s="9">
        <v>14930000</v>
      </c>
      <c r="M76" s="9">
        <v>13397768764194</v>
      </c>
      <c r="O76" s="9">
        <v>14927293937500</v>
      </c>
      <c r="Q76" s="56">
        <v>-1529525173305</v>
      </c>
      <c r="R76" s="56"/>
    </row>
    <row r="77" spans="1:18" ht="21.75" customHeight="1" x14ac:dyDescent="0.2">
      <c r="A77" s="8" t="s">
        <v>249</v>
      </c>
      <c r="C77" s="9">
        <v>4590000</v>
      </c>
      <c r="E77" s="9">
        <v>3963389105497</v>
      </c>
      <c r="G77" s="9">
        <v>3963389105497</v>
      </c>
      <c r="I77" s="9">
        <v>0</v>
      </c>
      <c r="K77" s="9">
        <v>4590000</v>
      </c>
      <c r="M77" s="9">
        <v>3963389105497</v>
      </c>
      <c r="O77" s="9">
        <v>4635059743125</v>
      </c>
      <c r="Q77" s="56">
        <v>-671670637627</v>
      </c>
      <c r="R77" s="56"/>
    </row>
    <row r="78" spans="1:18" ht="21.75" customHeight="1" x14ac:dyDescent="0.2">
      <c r="A78" s="8" t="s">
        <v>128</v>
      </c>
      <c r="C78" s="9">
        <v>1371800</v>
      </c>
      <c r="E78" s="9">
        <v>3595957158763</v>
      </c>
      <c r="G78" s="9">
        <v>4880171579203</v>
      </c>
      <c r="I78" s="9">
        <v>-1284214420439</v>
      </c>
      <c r="K78" s="9">
        <v>1371800</v>
      </c>
      <c r="M78" s="9">
        <v>3595957158763</v>
      </c>
      <c r="O78" s="9">
        <v>3069684386346</v>
      </c>
      <c r="Q78" s="56">
        <v>526272772417</v>
      </c>
      <c r="R78" s="56"/>
    </row>
    <row r="79" spans="1:18" ht="21.75" customHeight="1" x14ac:dyDescent="0.2">
      <c r="A79" s="8" t="s">
        <v>218</v>
      </c>
      <c r="C79" s="9">
        <v>9987900</v>
      </c>
      <c r="E79" s="9">
        <v>8255001044821</v>
      </c>
      <c r="G79" s="9">
        <v>8255001044821</v>
      </c>
      <c r="I79" s="9">
        <v>0</v>
      </c>
      <c r="K79" s="9">
        <v>9987900</v>
      </c>
      <c r="M79" s="9">
        <v>8255001044821</v>
      </c>
      <c r="O79" s="9">
        <v>9986089693125</v>
      </c>
      <c r="Q79" s="56">
        <v>-1731088648303</v>
      </c>
      <c r="R79" s="56"/>
    </row>
    <row r="80" spans="1:18" ht="21.75" customHeight="1" x14ac:dyDescent="0.2">
      <c r="A80" s="8" t="s">
        <v>155</v>
      </c>
      <c r="C80" s="9">
        <v>3499886</v>
      </c>
      <c r="E80" s="9">
        <v>3499251645662</v>
      </c>
      <c r="G80" s="9">
        <v>3499251645662</v>
      </c>
      <c r="I80" s="9">
        <v>0</v>
      </c>
      <c r="K80" s="9">
        <v>3499886</v>
      </c>
      <c r="M80" s="9">
        <v>3499251645662</v>
      </c>
      <c r="O80" s="9">
        <v>3499251645662</v>
      </c>
      <c r="Q80" s="56">
        <v>0</v>
      </c>
      <c r="R80" s="56"/>
    </row>
    <row r="81" spans="1:18" ht="21.75" customHeight="1" x14ac:dyDescent="0.2">
      <c r="A81" s="8" t="s">
        <v>264</v>
      </c>
      <c r="C81" s="9">
        <v>3000000</v>
      </c>
      <c r="E81" s="9">
        <v>2936722622531</v>
      </c>
      <c r="G81" s="9">
        <v>2930015838356</v>
      </c>
      <c r="I81" s="9">
        <v>6706784175</v>
      </c>
      <c r="K81" s="9">
        <v>3000000</v>
      </c>
      <c r="M81" s="9">
        <v>2936722622531</v>
      </c>
      <c r="O81" s="9">
        <v>2928660000000</v>
      </c>
      <c r="Q81" s="56">
        <v>8062622531</v>
      </c>
      <c r="R81" s="56"/>
    </row>
    <row r="82" spans="1:18" ht="21.75" customHeight="1" x14ac:dyDescent="0.2">
      <c r="A82" s="8" t="s">
        <v>158</v>
      </c>
      <c r="C82" s="9">
        <v>6959809</v>
      </c>
      <c r="E82" s="9">
        <v>6247383976580</v>
      </c>
      <c r="G82" s="9">
        <v>6247383976580</v>
      </c>
      <c r="I82" s="9">
        <v>0</v>
      </c>
      <c r="K82" s="9">
        <v>6959809</v>
      </c>
      <c r="M82" s="9">
        <v>6247383976580</v>
      </c>
      <c r="O82" s="9">
        <v>6958547534618</v>
      </c>
      <c r="Q82" s="56">
        <v>-711163558037</v>
      </c>
      <c r="R82" s="56"/>
    </row>
    <row r="83" spans="1:18" ht="21.75" customHeight="1" x14ac:dyDescent="0.2">
      <c r="A83" s="8" t="s">
        <v>137</v>
      </c>
      <c r="C83" s="9">
        <v>202287</v>
      </c>
      <c r="E83" s="9">
        <v>494426584313</v>
      </c>
      <c r="G83" s="9">
        <v>751848763525</v>
      </c>
      <c r="I83" s="9">
        <v>-257422179211</v>
      </c>
      <c r="K83" s="9">
        <v>202287</v>
      </c>
      <c r="M83" s="9">
        <v>494426584313</v>
      </c>
      <c r="O83" s="9">
        <v>425984896642</v>
      </c>
      <c r="Q83" s="56">
        <v>68441687671</v>
      </c>
      <c r="R83" s="56"/>
    </row>
    <row r="84" spans="1:18" ht="21.75" customHeight="1" x14ac:dyDescent="0.2">
      <c r="A84" s="8" t="s">
        <v>224</v>
      </c>
      <c r="C84" s="9">
        <v>1800000</v>
      </c>
      <c r="E84" s="9">
        <v>1799133847875</v>
      </c>
      <c r="G84" s="9">
        <v>1799133847875</v>
      </c>
      <c r="I84" s="9">
        <v>0</v>
      </c>
      <c r="K84" s="9">
        <v>1800000</v>
      </c>
      <c r="M84" s="9">
        <v>1799133847875</v>
      </c>
      <c r="O84" s="9">
        <v>1800281250000</v>
      </c>
      <c r="Q84" s="56">
        <v>-1147402125</v>
      </c>
      <c r="R84" s="56"/>
    </row>
    <row r="85" spans="1:18" ht="21.75" customHeight="1" x14ac:dyDescent="0.2">
      <c r="A85" s="8" t="s">
        <v>124</v>
      </c>
      <c r="C85" s="9">
        <v>349105</v>
      </c>
      <c r="E85" s="9">
        <v>1310523904910</v>
      </c>
      <c r="G85" s="9">
        <v>1950550677209</v>
      </c>
      <c r="I85" s="9">
        <v>-640026772298</v>
      </c>
      <c r="K85" s="9">
        <v>349105</v>
      </c>
      <c r="M85" s="9">
        <v>1310523904910</v>
      </c>
      <c r="O85" s="9">
        <v>1127586318004</v>
      </c>
      <c r="Q85" s="56">
        <v>182937586906</v>
      </c>
      <c r="R85" s="56"/>
    </row>
    <row r="86" spans="1:18" ht="21.75" customHeight="1" x14ac:dyDescent="0.2">
      <c r="A86" s="8" t="s">
        <v>295</v>
      </c>
      <c r="C86" s="9">
        <v>5000000</v>
      </c>
      <c r="E86" s="9">
        <v>4999093750000</v>
      </c>
      <c r="G86" s="9">
        <v>4999093750000</v>
      </c>
      <c r="I86" s="9">
        <v>0</v>
      </c>
      <c r="K86" s="9">
        <v>5000000</v>
      </c>
      <c r="M86" s="9">
        <v>4999093750000</v>
      </c>
      <c r="O86" s="9">
        <v>5000100000000</v>
      </c>
      <c r="Q86" s="56">
        <v>-1006250000</v>
      </c>
      <c r="R86" s="56"/>
    </row>
    <row r="87" spans="1:18" ht="21.75" customHeight="1" x14ac:dyDescent="0.2">
      <c r="A87" s="8" t="s">
        <v>310</v>
      </c>
      <c r="C87" s="9">
        <v>997998</v>
      </c>
      <c r="E87" s="9">
        <v>900529944358</v>
      </c>
      <c r="G87" s="9">
        <v>997817112862</v>
      </c>
      <c r="I87" s="9">
        <v>-97287168503</v>
      </c>
      <c r="K87" s="9">
        <v>997998</v>
      </c>
      <c r="M87" s="9">
        <v>900529944358</v>
      </c>
      <c r="O87" s="9">
        <v>997817112862</v>
      </c>
      <c r="Q87" s="56">
        <v>-97287168503</v>
      </c>
      <c r="R87" s="56"/>
    </row>
    <row r="88" spans="1:18" ht="21.75" customHeight="1" x14ac:dyDescent="0.2">
      <c r="A88" s="8" t="s">
        <v>215</v>
      </c>
      <c r="C88" s="9">
        <v>9453500</v>
      </c>
      <c r="E88" s="9">
        <v>9002826691851</v>
      </c>
      <c r="G88" s="9">
        <v>8366645842533</v>
      </c>
      <c r="I88" s="9">
        <v>636180849318</v>
      </c>
      <c r="K88" s="9">
        <v>9453500</v>
      </c>
      <c r="M88" s="9">
        <v>9002826691851</v>
      </c>
      <c r="O88" s="9">
        <v>8753033582210</v>
      </c>
      <c r="Q88" s="56">
        <v>249793109641</v>
      </c>
      <c r="R88" s="56"/>
    </row>
    <row r="89" spans="1:18" ht="21.75" customHeight="1" x14ac:dyDescent="0.2">
      <c r="A89" s="8" t="s">
        <v>239</v>
      </c>
      <c r="C89" s="9">
        <v>2685000</v>
      </c>
      <c r="E89" s="9">
        <v>2684513343750</v>
      </c>
      <c r="G89" s="9">
        <v>2684513343750</v>
      </c>
      <c r="I89" s="9">
        <v>0</v>
      </c>
      <c r="K89" s="9">
        <v>2685000</v>
      </c>
      <c r="M89" s="9">
        <v>2684513343750</v>
      </c>
      <c r="O89" s="9">
        <v>2684513343750</v>
      </c>
      <c r="Q89" s="56">
        <v>0</v>
      </c>
      <c r="R89" s="56"/>
    </row>
    <row r="90" spans="1:18" ht="21.75" customHeight="1" x14ac:dyDescent="0.2">
      <c r="A90" s="8" t="s">
        <v>192</v>
      </c>
      <c r="C90" s="9">
        <v>241100</v>
      </c>
      <c r="E90" s="9">
        <v>233149653964</v>
      </c>
      <c r="G90" s="9">
        <v>229003485593</v>
      </c>
      <c r="I90" s="9">
        <v>4146168371</v>
      </c>
      <c r="K90" s="9">
        <v>241100</v>
      </c>
      <c r="M90" s="9">
        <v>233149653964</v>
      </c>
      <c r="O90" s="9">
        <v>196044089161</v>
      </c>
      <c r="Q90" s="56">
        <v>37105564803</v>
      </c>
      <c r="R90" s="56"/>
    </row>
    <row r="91" spans="1:18" ht="21.75" customHeight="1" x14ac:dyDescent="0.2">
      <c r="A91" s="8" t="s">
        <v>195</v>
      </c>
      <c r="C91" s="9">
        <v>1003700</v>
      </c>
      <c r="E91" s="9">
        <v>761620046341</v>
      </c>
      <c r="G91" s="9">
        <v>746948612021</v>
      </c>
      <c r="I91" s="9">
        <v>14671434320</v>
      </c>
      <c r="K91" s="9">
        <v>1003700</v>
      </c>
      <c r="M91" s="9">
        <v>761620046341</v>
      </c>
      <c r="O91" s="9">
        <v>679504212968</v>
      </c>
      <c r="Q91" s="56">
        <v>82115833373</v>
      </c>
      <c r="R91" s="56"/>
    </row>
    <row r="92" spans="1:18" ht="21.75" customHeight="1" x14ac:dyDescent="0.2">
      <c r="A92" s="8" t="s">
        <v>187</v>
      </c>
      <c r="C92" s="9">
        <v>798450</v>
      </c>
      <c r="E92" s="9">
        <v>567140020736</v>
      </c>
      <c r="G92" s="9">
        <v>557264984411</v>
      </c>
      <c r="I92" s="9">
        <v>9875036325</v>
      </c>
      <c r="K92" s="9">
        <v>798450</v>
      </c>
      <c r="M92" s="9">
        <v>567140020736</v>
      </c>
      <c r="O92" s="9">
        <v>490565014631</v>
      </c>
      <c r="Q92" s="56">
        <v>76575006105</v>
      </c>
      <c r="R92" s="56"/>
    </row>
    <row r="93" spans="1:18" ht="21.75" customHeight="1" x14ac:dyDescent="0.2">
      <c r="A93" s="8" t="s">
        <v>314</v>
      </c>
      <c r="C93" s="9">
        <v>3997800</v>
      </c>
      <c r="E93" s="9">
        <v>3607360547371</v>
      </c>
      <c r="G93" s="9">
        <v>3997075398750</v>
      </c>
      <c r="I93" s="9">
        <v>-389714851378</v>
      </c>
      <c r="K93" s="9">
        <v>3997800</v>
      </c>
      <c r="M93" s="9">
        <v>3607360547371</v>
      </c>
      <c r="O93" s="9">
        <v>3997075398750</v>
      </c>
      <c r="Q93" s="56">
        <v>-389714851378</v>
      </c>
      <c r="R93" s="56"/>
    </row>
    <row r="94" spans="1:18" ht="21.75" customHeight="1" x14ac:dyDescent="0.2">
      <c r="A94" s="8" t="s">
        <v>312</v>
      </c>
      <c r="C94" s="9">
        <v>996800</v>
      </c>
      <c r="E94" s="9">
        <v>863470987512</v>
      </c>
      <c r="G94" s="9">
        <v>996619330000</v>
      </c>
      <c r="I94" s="9">
        <v>-133148342488</v>
      </c>
      <c r="K94" s="9">
        <v>996800</v>
      </c>
      <c r="M94" s="9">
        <v>863470987512</v>
      </c>
      <c r="O94" s="9">
        <v>996619330000</v>
      </c>
      <c r="Q94" s="56">
        <v>-133148342488</v>
      </c>
      <c r="R94" s="56"/>
    </row>
    <row r="95" spans="1:18" ht="21.75" customHeight="1" x14ac:dyDescent="0.2">
      <c r="A95" s="8" t="s">
        <v>267</v>
      </c>
      <c r="C95" s="9">
        <v>2112710</v>
      </c>
      <c r="E95" s="9">
        <v>2032721913303</v>
      </c>
      <c r="G95" s="9">
        <v>2018457368590</v>
      </c>
      <c r="I95" s="9">
        <v>14264544713</v>
      </c>
      <c r="K95" s="9">
        <v>2112710</v>
      </c>
      <c r="M95" s="9">
        <v>2032721913303</v>
      </c>
      <c r="O95" s="9">
        <v>1931336751658</v>
      </c>
      <c r="Q95" s="56">
        <v>101385161645</v>
      </c>
      <c r="R95" s="56"/>
    </row>
    <row r="96" spans="1:18" ht="21.75" customHeight="1" x14ac:dyDescent="0.2">
      <c r="A96" s="8" t="s">
        <v>200</v>
      </c>
      <c r="C96" s="9">
        <v>30500</v>
      </c>
      <c r="E96" s="9">
        <v>22898603875</v>
      </c>
      <c r="G96" s="9">
        <v>22564994353</v>
      </c>
      <c r="I96" s="9">
        <v>333609522</v>
      </c>
      <c r="K96" s="9">
        <v>30500</v>
      </c>
      <c r="M96" s="9">
        <v>22898603875</v>
      </c>
      <c r="O96" s="9">
        <v>20408189308</v>
      </c>
      <c r="Q96" s="56">
        <v>2490414567</v>
      </c>
      <c r="R96" s="56"/>
    </row>
    <row r="97" spans="1:18" ht="21.75" customHeight="1" x14ac:dyDescent="0.2">
      <c r="A97" s="8" t="s">
        <v>270</v>
      </c>
      <c r="C97" s="9">
        <v>5920000</v>
      </c>
      <c r="E97" s="9">
        <v>5616274505709</v>
      </c>
      <c r="G97" s="9">
        <v>5583122595582</v>
      </c>
      <c r="I97" s="9">
        <v>33151910127</v>
      </c>
      <c r="K97" s="9">
        <v>5920000</v>
      </c>
      <c r="M97" s="9">
        <v>5616274505709</v>
      </c>
      <c r="O97" s="9">
        <v>5539792216425</v>
      </c>
      <c r="Q97" s="56">
        <v>76482289284</v>
      </c>
      <c r="R97" s="56"/>
    </row>
    <row r="98" spans="1:18" ht="21.75" customHeight="1" x14ac:dyDescent="0.2">
      <c r="A98" s="8" t="s">
        <v>212</v>
      </c>
      <c r="C98" s="9">
        <v>1473190</v>
      </c>
      <c r="E98" s="9">
        <v>1472922984312</v>
      </c>
      <c r="G98" s="9">
        <v>1472922984312</v>
      </c>
      <c r="I98" s="9">
        <v>0</v>
      </c>
      <c r="K98" s="9">
        <v>1473190</v>
      </c>
      <c r="M98" s="9">
        <v>1472922984312</v>
      </c>
      <c r="O98" s="9">
        <v>1472922984312</v>
      </c>
      <c r="Q98" s="56">
        <v>0</v>
      </c>
      <c r="R98" s="56"/>
    </row>
    <row r="99" spans="1:18" ht="21.75" customHeight="1" x14ac:dyDescent="0.2">
      <c r="A99" s="8" t="s">
        <v>273</v>
      </c>
      <c r="C99" s="9">
        <v>1785000</v>
      </c>
      <c r="E99" s="9">
        <v>1632978968906</v>
      </c>
      <c r="G99" s="9">
        <v>1777216521110</v>
      </c>
      <c r="I99" s="9">
        <v>-144237552203</v>
      </c>
      <c r="K99" s="9">
        <v>1785000</v>
      </c>
      <c r="M99" s="9">
        <v>1632978968906</v>
      </c>
      <c r="O99" s="9">
        <v>1569590500000</v>
      </c>
      <c r="Q99" s="56">
        <v>63388468906</v>
      </c>
      <c r="R99" s="56"/>
    </row>
    <row r="100" spans="1:18" ht="21.75" customHeight="1" x14ac:dyDescent="0.2">
      <c r="A100" s="8" t="s">
        <v>275</v>
      </c>
      <c r="C100" s="9">
        <v>4990000</v>
      </c>
      <c r="E100" s="9">
        <v>4340363466508</v>
      </c>
      <c r="G100" s="9">
        <v>4340363466508</v>
      </c>
      <c r="I100" s="9">
        <v>0</v>
      </c>
      <c r="K100" s="9">
        <v>4990000</v>
      </c>
      <c r="M100" s="9">
        <v>4340363466508</v>
      </c>
      <c r="O100" s="9">
        <v>4577683150780</v>
      </c>
      <c r="Q100" s="56">
        <v>-237319684271</v>
      </c>
      <c r="R100" s="56"/>
    </row>
    <row r="101" spans="1:18" ht="21.75" customHeight="1" x14ac:dyDescent="0.2">
      <c r="A101" s="8" t="s">
        <v>281</v>
      </c>
      <c r="C101" s="9">
        <v>195000</v>
      </c>
      <c r="E101" s="9">
        <v>172329259659</v>
      </c>
      <c r="G101" s="9">
        <v>183360359910</v>
      </c>
      <c r="I101" s="9">
        <v>-11031100250</v>
      </c>
      <c r="K101" s="9">
        <v>195000</v>
      </c>
      <c r="M101" s="9">
        <v>172329259659</v>
      </c>
      <c r="O101" s="9">
        <v>174347947812</v>
      </c>
      <c r="Q101" s="56">
        <v>-2018688152</v>
      </c>
      <c r="R101" s="56"/>
    </row>
    <row r="102" spans="1:18" ht="21.75" customHeight="1" x14ac:dyDescent="0.2">
      <c r="A102" s="8" t="s">
        <v>278</v>
      </c>
      <c r="C102" s="9">
        <v>561150</v>
      </c>
      <c r="E102" s="9">
        <v>523233636711</v>
      </c>
      <c r="G102" s="9">
        <v>515367739663</v>
      </c>
      <c r="I102" s="9">
        <v>7865897048</v>
      </c>
      <c r="K102" s="9">
        <v>561150</v>
      </c>
      <c r="M102" s="9">
        <v>523233636711</v>
      </c>
      <c r="O102" s="9">
        <v>497776611392</v>
      </c>
      <c r="Q102" s="56">
        <v>25457025319</v>
      </c>
      <c r="R102" s="56"/>
    </row>
    <row r="103" spans="1:18" ht="21.75" customHeight="1" x14ac:dyDescent="0.2">
      <c r="A103" s="8" t="s">
        <v>243</v>
      </c>
      <c r="C103" s="9">
        <v>235783</v>
      </c>
      <c r="E103" s="9">
        <v>235740264331</v>
      </c>
      <c r="G103" s="9">
        <v>235740264331</v>
      </c>
      <c r="I103" s="9">
        <v>0</v>
      </c>
      <c r="K103" s="9">
        <v>235783</v>
      </c>
      <c r="M103" s="9">
        <v>235740264331</v>
      </c>
      <c r="O103" s="9">
        <v>235799246855</v>
      </c>
      <c r="Q103" s="56">
        <v>-58982523</v>
      </c>
      <c r="R103" s="56"/>
    </row>
    <row r="104" spans="1:18" ht="21.75" customHeight="1" x14ac:dyDescent="0.2">
      <c r="A104" s="8" t="s">
        <v>283</v>
      </c>
      <c r="C104" s="9">
        <v>4290000</v>
      </c>
      <c r="E104" s="9">
        <v>4021128878266</v>
      </c>
      <c r="G104" s="9">
        <v>3987068162890</v>
      </c>
      <c r="I104" s="9">
        <v>34060715376</v>
      </c>
      <c r="K104" s="9">
        <v>4290000</v>
      </c>
      <c r="M104" s="9">
        <v>4021128878266</v>
      </c>
      <c r="O104" s="9">
        <v>3953699556398</v>
      </c>
      <c r="Q104" s="56">
        <v>67429321868</v>
      </c>
      <c r="R104" s="56"/>
    </row>
    <row r="105" spans="1:18" ht="21.75" customHeight="1" x14ac:dyDescent="0.2">
      <c r="A105" s="8" t="s">
        <v>286</v>
      </c>
      <c r="C105" s="9">
        <v>8618</v>
      </c>
      <c r="E105" s="9">
        <v>8481427020</v>
      </c>
      <c r="G105" s="9">
        <v>8439146159</v>
      </c>
      <c r="I105" s="9">
        <v>42280861</v>
      </c>
      <c r="K105" s="9">
        <v>8618</v>
      </c>
      <c r="M105" s="9">
        <v>8481427020</v>
      </c>
      <c r="O105" s="9">
        <v>8352358436</v>
      </c>
      <c r="Q105" s="56">
        <v>129068584</v>
      </c>
      <c r="R105" s="56"/>
    </row>
    <row r="106" spans="1:18" ht="21.75" customHeight="1" x14ac:dyDescent="0.2">
      <c r="A106" s="8" t="s">
        <v>315</v>
      </c>
      <c r="C106" s="9">
        <v>5999990</v>
      </c>
      <c r="E106" s="9">
        <v>5998902501812</v>
      </c>
      <c r="G106" s="9">
        <v>5689887036139</v>
      </c>
      <c r="I106" s="9">
        <v>309015465673</v>
      </c>
      <c r="K106" s="9">
        <v>5999990</v>
      </c>
      <c r="M106" s="9">
        <v>5998902501812</v>
      </c>
      <c r="O106" s="9">
        <v>5999990000000</v>
      </c>
      <c r="Q106" s="56">
        <v>-1087498187</v>
      </c>
      <c r="R106" s="56"/>
    </row>
    <row r="107" spans="1:18" ht="21.75" customHeight="1" x14ac:dyDescent="0.2">
      <c r="A107" s="8" t="s">
        <v>230</v>
      </c>
      <c r="C107" s="9">
        <v>600000</v>
      </c>
      <c r="E107" s="9">
        <v>599891250000</v>
      </c>
      <c r="G107" s="9">
        <v>599891250000</v>
      </c>
      <c r="I107" s="9">
        <v>0</v>
      </c>
      <c r="K107" s="9">
        <v>600000</v>
      </c>
      <c r="M107" s="9">
        <v>599891250000</v>
      </c>
      <c r="O107" s="9">
        <v>600000000000</v>
      </c>
      <c r="Q107" s="56">
        <v>-108750000</v>
      </c>
      <c r="R107" s="56"/>
    </row>
    <row r="108" spans="1:18" ht="21.75" customHeight="1" x14ac:dyDescent="0.2">
      <c r="A108" s="8" t="s">
        <v>180</v>
      </c>
      <c r="C108" s="9">
        <v>1791468</v>
      </c>
      <c r="E108" s="9">
        <v>1115058347756</v>
      </c>
      <c r="G108" s="9">
        <v>1108108711766</v>
      </c>
      <c r="I108" s="9">
        <v>6949635990</v>
      </c>
      <c r="K108" s="9">
        <v>1791468</v>
      </c>
      <c r="M108" s="9">
        <v>1115058347756</v>
      </c>
      <c r="O108" s="9">
        <v>998763410000</v>
      </c>
      <c r="Q108" s="56">
        <v>116294937756</v>
      </c>
      <c r="R108" s="56"/>
    </row>
    <row r="109" spans="1:18" ht="21.75" customHeight="1" x14ac:dyDescent="0.2">
      <c r="A109" s="8" t="s">
        <v>322</v>
      </c>
      <c r="C109" s="9">
        <v>63900</v>
      </c>
      <c r="E109" s="9">
        <v>34703549841</v>
      </c>
      <c r="G109" s="9">
        <v>34554937939</v>
      </c>
      <c r="I109" s="9">
        <v>148611902</v>
      </c>
      <c r="K109" s="9">
        <v>63900</v>
      </c>
      <c r="M109" s="9">
        <v>34703549841</v>
      </c>
      <c r="O109" s="9">
        <v>34554937939</v>
      </c>
      <c r="Q109" s="56">
        <v>148611902</v>
      </c>
      <c r="R109" s="56"/>
    </row>
    <row r="110" spans="1:18" ht="21.75" customHeight="1" x14ac:dyDescent="0.2">
      <c r="A110" s="8" t="s">
        <v>246</v>
      </c>
      <c r="C110" s="9">
        <v>1000000</v>
      </c>
      <c r="E110" s="9">
        <v>999818750000</v>
      </c>
      <c r="G110" s="9">
        <v>999818750000</v>
      </c>
      <c r="I110" s="9">
        <v>0</v>
      </c>
      <c r="K110" s="9">
        <v>1000000</v>
      </c>
      <c r="M110" s="9">
        <v>999818750000</v>
      </c>
      <c r="O110" s="9">
        <v>1000000000000</v>
      </c>
      <c r="Q110" s="56">
        <v>-181250000</v>
      </c>
      <c r="R110" s="56"/>
    </row>
    <row r="111" spans="1:18" ht="21.75" customHeight="1" x14ac:dyDescent="0.2">
      <c r="A111" s="8" t="s">
        <v>298</v>
      </c>
      <c r="C111" s="9">
        <v>1500000</v>
      </c>
      <c r="E111" s="9">
        <v>1499728125000</v>
      </c>
      <c r="G111" s="9">
        <v>1499728125000</v>
      </c>
      <c r="I111" s="9">
        <v>0</v>
      </c>
      <c r="K111" s="9">
        <v>1500000</v>
      </c>
      <c r="M111" s="9">
        <v>1499728125000</v>
      </c>
      <c r="O111" s="9">
        <v>1500000000000</v>
      </c>
      <c r="Q111" s="56">
        <v>-271875000</v>
      </c>
      <c r="R111" s="56"/>
    </row>
    <row r="112" spans="1:18" ht="21.75" customHeight="1" x14ac:dyDescent="0.2">
      <c r="A112" s="8" t="s">
        <v>324</v>
      </c>
      <c r="C112" s="9">
        <v>30431</v>
      </c>
      <c r="E112" s="9">
        <v>16595580455</v>
      </c>
      <c r="G112" s="9">
        <v>16511809715</v>
      </c>
      <c r="I112" s="9">
        <v>83770740</v>
      </c>
      <c r="K112" s="9">
        <v>30431</v>
      </c>
      <c r="M112" s="9">
        <v>16595580455</v>
      </c>
      <c r="O112" s="9">
        <v>16511809715</v>
      </c>
      <c r="Q112" s="56">
        <v>83770740</v>
      </c>
      <c r="R112" s="56"/>
    </row>
    <row r="113" spans="1:18" ht="21.75" customHeight="1" x14ac:dyDescent="0.2">
      <c r="A113" s="8" t="s">
        <v>164</v>
      </c>
      <c r="C113" s="9">
        <v>34500</v>
      </c>
      <c r="E113" s="9">
        <v>18342394838</v>
      </c>
      <c r="G113" s="9">
        <v>18335841026</v>
      </c>
      <c r="I113" s="9">
        <v>6553812</v>
      </c>
      <c r="K113" s="9">
        <v>34500</v>
      </c>
      <c r="M113" s="9">
        <v>18342394838</v>
      </c>
      <c r="O113" s="9">
        <v>18246906652</v>
      </c>
      <c r="Q113" s="56">
        <v>95488186</v>
      </c>
      <c r="R113" s="56"/>
    </row>
    <row r="114" spans="1:18" ht="21.75" customHeight="1" x14ac:dyDescent="0.2">
      <c r="A114" s="8" t="s">
        <v>161</v>
      </c>
      <c r="C114" s="9">
        <v>117467</v>
      </c>
      <c r="E114" s="9">
        <v>66816038367</v>
      </c>
      <c r="G114" s="9">
        <v>66463985437</v>
      </c>
      <c r="I114" s="9">
        <v>352052930</v>
      </c>
      <c r="K114" s="9">
        <v>117467</v>
      </c>
      <c r="M114" s="9">
        <v>66816038367</v>
      </c>
      <c r="O114" s="9">
        <v>66450075372</v>
      </c>
      <c r="Q114" s="56">
        <v>365962995</v>
      </c>
      <c r="R114" s="56"/>
    </row>
    <row r="115" spans="1:18" ht="21.75" customHeight="1" x14ac:dyDescent="0.2">
      <c r="A115" s="8" t="s">
        <v>172</v>
      </c>
      <c r="C115" s="9">
        <v>3632950</v>
      </c>
      <c r="E115" s="9">
        <v>2629742743220</v>
      </c>
      <c r="G115" s="9">
        <v>2598105484013</v>
      </c>
      <c r="I115" s="9">
        <v>31637259207</v>
      </c>
      <c r="K115" s="9">
        <v>3632950</v>
      </c>
      <c r="M115" s="9">
        <v>2629742743220</v>
      </c>
      <c r="O115" s="9">
        <v>2328315692850</v>
      </c>
      <c r="Q115" s="56">
        <v>301427050370</v>
      </c>
      <c r="R115" s="56"/>
    </row>
    <row r="116" spans="1:18" ht="21.75" customHeight="1" x14ac:dyDescent="0.2">
      <c r="A116" s="8" t="s">
        <v>175</v>
      </c>
      <c r="C116" s="9">
        <v>489300</v>
      </c>
      <c r="E116" s="9">
        <v>333832908816</v>
      </c>
      <c r="G116" s="9">
        <v>327825393875</v>
      </c>
      <c r="I116" s="9">
        <v>6007514941</v>
      </c>
      <c r="K116" s="9">
        <v>489300</v>
      </c>
      <c r="M116" s="9">
        <v>333832908816</v>
      </c>
      <c r="O116" s="9">
        <v>293096521107</v>
      </c>
      <c r="Q116" s="56">
        <v>40736387709</v>
      </c>
      <c r="R116" s="56"/>
    </row>
    <row r="117" spans="1:18" ht="21.75" customHeight="1" x14ac:dyDescent="0.2">
      <c r="A117" s="8" t="s">
        <v>209</v>
      </c>
      <c r="C117" s="9">
        <v>8000000</v>
      </c>
      <c r="E117" s="9">
        <v>7998550000000</v>
      </c>
      <c r="G117" s="9">
        <v>7998550000000</v>
      </c>
      <c r="I117" s="9">
        <v>0</v>
      </c>
      <c r="K117" s="9">
        <v>8000000</v>
      </c>
      <c r="M117" s="9">
        <v>7998550000000</v>
      </c>
      <c r="O117" s="9">
        <v>8000000000000</v>
      </c>
      <c r="Q117" s="56">
        <v>-1450000000</v>
      </c>
      <c r="R117" s="56"/>
    </row>
    <row r="118" spans="1:18" ht="21.75" customHeight="1" x14ac:dyDescent="0.2">
      <c r="A118" s="8" t="s">
        <v>319</v>
      </c>
      <c r="C118" s="9">
        <v>13000</v>
      </c>
      <c r="E118" s="9">
        <v>6797377751</v>
      </c>
      <c r="G118" s="9">
        <v>6770326898</v>
      </c>
      <c r="I118" s="9">
        <v>27050853</v>
      </c>
      <c r="K118" s="9">
        <v>13000</v>
      </c>
      <c r="M118" s="9">
        <v>6797377751</v>
      </c>
      <c r="O118" s="9">
        <v>6770326898</v>
      </c>
      <c r="Q118" s="56">
        <v>27050853</v>
      </c>
      <c r="R118" s="56"/>
    </row>
    <row r="119" spans="1:18" ht="21.75" customHeight="1" x14ac:dyDescent="0.2">
      <c r="A119" s="8" t="s">
        <v>289</v>
      </c>
      <c r="C119" s="9">
        <v>15811025</v>
      </c>
      <c r="E119" s="9">
        <v>14859669696615</v>
      </c>
      <c r="G119" s="9">
        <v>15463857543216</v>
      </c>
      <c r="I119" s="9">
        <v>-604187846600</v>
      </c>
      <c r="K119" s="9">
        <v>15811025</v>
      </c>
      <c r="M119" s="9">
        <v>14859669696615</v>
      </c>
      <c r="O119" s="9">
        <v>14966752090125</v>
      </c>
      <c r="Q119" s="56">
        <v>-107082393509</v>
      </c>
      <c r="R119" s="56"/>
    </row>
    <row r="120" spans="1:18" ht="21.75" customHeight="1" x14ac:dyDescent="0.2">
      <c r="A120" s="8" t="s">
        <v>233</v>
      </c>
      <c r="C120" s="9">
        <v>10000000</v>
      </c>
      <c r="E120" s="9">
        <v>8998368750000</v>
      </c>
      <c r="G120" s="9">
        <v>8998368750000</v>
      </c>
      <c r="I120" s="9">
        <v>0</v>
      </c>
      <c r="K120" s="9">
        <v>10000000</v>
      </c>
      <c r="M120" s="9">
        <v>8998368750000</v>
      </c>
      <c r="O120" s="9">
        <v>10000000000000</v>
      </c>
      <c r="Q120" s="56">
        <v>-1001631250000</v>
      </c>
      <c r="R120" s="56"/>
    </row>
    <row r="121" spans="1:18" ht="21.75" customHeight="1" x14ac:dyDescent="0.2">
      <c r="A121" s="8" t="s">
        <v>134</v>
      </c>
      <c r="C121" s="9">
        <v>6462000</v>
      </c>
      <c r="E121" s="9">
        <v>9264702634199</v>
      </c>
      <c r="G121" s="9">
        <v>9089502841687</v>
      </c>
      <c r="I121" s="9">
        <v>175199792512</v>
      </c>
      <c r="K121" s="9">
        <v>6462000</v>
      </c>
      <c r="M121" s="9">
        <v>9264702634199</v>
      </c>
      <c r="O121" s="9">
        <v>9004982996829</v>
      </c>
      <c r="Q121" s="56">
        <v>259719637370</v>
      </c>
      <c r="R121" s="56"/>
    </row>
    <row r="122" spans="1:18" ht="21.75" customHeight="1" x14ac:dyDescent="0.2">
      <c r="A122" s="8" t="s">
        <v>317</v>
      </c>
      <c r="C122" s="9">
        <v>4999999</v>
      </c>
      <c r="E122" s="9">
        <v>4999092750181</v>
      </c>
      <c r="G122" s="9">
        <v>4999999000000</v>
      </c>
      <c r="I122" s="9">
        <v>-906249818</v>
      </c>
      <c r="K122" s="9">
        <v>4999999</v>
      </c>
      <c r="M122" s="9">
        <v>4999092750181</v>
      </c>
      <c r="O122" s="9">
        <v>4999999000000</v>
      </c>
      <c r="Q122" s="56">
        <v>-906249818</v>
      </c>
      <c r="R122" s="56"/>
    </row>
    <row r="123" spans="1:18" ht="21.75" customHeight="1" x14ac:dyDescent="0.2">
      <c r="A123" s="8" t="s">
        <v>1153</v>
      </c>
      <c r="C123" s="9">
        <v>355871887</v>
      </c>
      <c r="E123" s="9">
        <v>355780249</v>
      </c>
      <c r="G123" s="9">
        <v>-355780249</v>
      </c>
      <c r="I123" s="9">
        <v>0</v>
      </c>
      <c r="K123" s="9">
        <v>355871887</v>
      </c>
      <c r="M123" s="9">
        <v>355780249</v>
      </c>
      <c r="O123" s="9">
        <v>-355780249</v>
      </c>
      <c r="Q123" s="56">
        <v>0</v>
      </c>
      <c r="R123" s="56"/>
    </row>
    <row r="124" spans="1:18" ht="21.75" customHeight="1" x14ac:dyDescent="0.2">
      <c r="A124" s="8" t="s">
        <v>1154</v>
      </c>
      <c r="C124" s="9">
        <v>1480000000</v>
      </c>
      <c r="E124" s="9">
        <v>1479618900</v>
      </c>
      <c r="G124" s="9">
        <v>-1479618900</v>
      </c>
      <c r="I124" s="9">
        <v>0</v>
      </c>
      <c r="K124" s="9">
        <v>1480000000</v>
      </c>
      <c r="M124" s="9">
        <v>1479618900</v>
      </c>
      <c r="O124" s="9">
        <v>-1479618900</v>
      </c>
      <c r="Q124" s="56">
        <v>0</v>
      </c>
      <c r="R124" s="56"/>
    </row>
    <row r="125" spans="1:18" ht="21.75" customHeight="1" x14ac:dyDescent="0.2">
      <c r="A125" s="11" t="s">
        <v>1155</v>
      </c>
      <c r="C125" s="13">
        <v>235000000</v>
      </c>
      <c r="E125" s="13">
        <v>234939487</v>
      </c>
      <c r="G125" s="13">
        <v>-234939487</v>
      </c>
      <c r="I125" s="13">
        <v>0</v>
      </c>
      <c r="K125" s="13">
        <v>235000000</v>
      </c>
      <c r="M125" s="13">
        <v>234939487</v>
      </c>
      <c r="O125" s="13">
        <v>-234939487</v>
      </c>
      <c r="Q125" s="57">
        <v>0</v>
      </c>
      <c r="R125" s="57"/>
    </row>
    <row r="126" spans="1:18" ht="21.75" customHeight="1" x14ac:dyDescent="0.2">
      <c r="A126" s="15" t="s">
        <v>58</v>
      </c>
      <c r="C126" s="16">
        <v>8917573005</v>
      </c>
      <c r="E126" s="16">
        <v>257425109944122</v>
      </c>
      <c r="G126" s="16">
        <v>258313537148098</v>
      </c>
      <c r="I126" s="16">
        <v>-892567881231</v>
      </c>
      <c r="K126" s="16">
        <v>8917573005</v>
      </c>
      <c r="M126" s="16">
        <v>257425109944122</v>
      </c>
      <c r="O126" s="16">
        <v>262856807563369</v>
      </c>
      <c r="Q126" s="67">
        <f>SUM(Q8:R125)</f>
        <v>-5435838296488</v>
      </c>
      <c r="R126" s="67"/>
    </row>
    <row r="131" spans="17:17" ht="18.75" x14ac:dyDescent="0.2">
      <c r="Q131" s="26"/>
    </row>
    <row r="132" spans="17:17" ht="18.75" x14ac:dyDescent="0.2">
      <c r="Q132" s="26"/>
    </row>
    <row r="133" spans="17:17" ht="18.75" x14ac:dyDescent="0.2">
      <c r="Q133" s="26"/>
    </row>
    <row r="134" spans="17:17" ht="18.75" x14ac:dyDescent="0.2">
      <c r="Q134" s="26"/>
    </row>
    <row r="135" spans="17:17" ht="18.75" x14ac:dyDescent="0.2">
      <c r="Q135" s="26"/>
    </row>
  </sheetData>
  <mergeCells count="12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26:R12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5"/>
  <sheetViews>
    <sheetView rightToLeft="1" topLeftCell="A4" workbookViewId="0">
      <selection activeCell="E32" sqref="E32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3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12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1" bestFit="1" customWidth="1"/>
    <col min="49" max="49" width="7.7109375" customWidth="1"/>
    <col min="50" max="50" width="0.28515625" customWidth="1"/>
  </cols>
  <sheetData>
    <row r="1" spans="1:49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2" spans="1:49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</row>
    <row r="3" spans="1:49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</row>
    <row r="4" spans="1:49" ht="14.45" customHeight="1" x14ac:dyDescent="0.2"/>
    <row r="5" spans="1:49" ht="14.45" customHeight="1" x14ac:dyDescent="0.2">
      <c r="A5" s="64" t="s">
        <v>59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</row>
    <row r="6" spans="1:49" ht="14.45" customHeight="1" x14ac:dyDescent="0.2">
      <c r="I6" s="60" t="s">
        <v>7</v>
      </c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C6" s="60" t="s">
        <v>9</v>
      </c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60" t="s">
        <v>60</v>
      </c>
      <c r="B8" s="60"/>
      <c r="C8" s="60"/>
      <c r="D8" s="60"/>
      <c r="E8" s="60"/>
      <c r="F8" s="60"/>
      <c r="G8" s="60"/>
      <c r="I8" s="60" t="s">
        <v>61</v>
      </c>
      <c r="J8" s="60"/>
      <c r="K8" s="60"/>
      <c r="M8" s="60" t="s">
        <v>62</v>
      </c>
      <c r="N8" s="60"/>
      <c r="O8" s="60"/>
      <c r="Q8" s="60" t="s">
        <v>63</v>
      </c>
      <c r="R8" s="60"/>
      <c r="S8" s="60"/>
      <c r="T8" s="60"/>
      <c r="U8" s="60"/>
      <c r="W8" s="60" t="s">
        <v>64</v>
      </c>
      <c r="X8" s="60"/>
      <c r="Y8" s="60"/>
      <c r="Z8" s="60"/>
      <c r="AA8" s="60"/>
      <c r="AC8" s="60" t="s">
        <v>61</v>
      </c>
      <c r="AD8" s="60"/>
      <c r="AE8" s="60"/>
      <c r="AF8" s="60"/>
      <c r="AG8" s="60"/>
      <c r="AI8" s="60" t="s">
        <v>62</v>
      </c>
      <c r="AJ8" s="60"/>
      <c r="AK8" s="60"/>
      <c r="AM8" s="60" t="s">
        <v>63</v>
      </c>
      <c r="AN8" s="60"/>
      <c r="AO8" s="60"/>
      <c r="AQ8" s="60" t="s">
        <v>64</v>
      </c>
      <c r="AR8" s="60"/>
      <c r="AS8" s="60"/>
    </row>
    <row r="9" spans="1:49" ht="21.75" customHeight="1" x14ac:dyDescent="0.2">
      <c r="A9" s="61" t="s">
        <v>65</v>
      </c>
      <c r="B9" s="61"/>
      <c r="C9" s="61"/>
      <c r="D9" s="61"/>
      <c r="E9" s="61"/>
      <c r="F9" s="61"/>
      <c r="G9" s="61"/>
      <c r="I9" s="62">
        <v>1480000000</v>
      </c>
      <c r="J9" s="62"/>
      <c r="K9" s="62"/>
      <c r="M9" s="62">
        <v>1767</v>
      </c>
      <c r="N9" s="62"/>
      <c r="O9" s="62"/>
      <c r="Q9" s="61" t="s">
        <v>66</v>
      </c>
      <c r="R9" s="61"/>
      <c r="S9" s="61"/>
      <c r="T9" s="61"/>
      <c r="U9" s="61"/>
      <c r="W9" s="66">
        <v>0.288637541610204</v>
      </c>
      <c r="X9" s="66"/>
      <c r="Y9" s="66"/>
      <c r="Z9" s="66"/>
      <c r="AA9" s="66"/>
      <c r="AC9" s="62">
        <v>1480000000</v>
      </c>
      <c r="AD9" s="62"/>
      <c r="AE9" s="62"/>
      <c r="AF9" s="62"/>
      <c r="AG9" s="62"/>
      <c r="AI9" s="62">
        <v>1767</v>
      </c>
      <c r="AJ9" s="62"/>
      <c r="AK9" s="62"/>
      <c r="AM9" s="61" t="s">
        <v>66</v>
      </c>
      <c r="AN9" s="61"/>
      <c r="AO9" s="61"/>
      <c r="AQ9" s="66">
        <v>0.288637541610204</v>
      </c>
      <c r="AR9" s="66"/>
      <c r="AS9" s="66"/>
    </row>
    <row r="10" spans="1:49" ht="21.75" customHeight="1" x14ac:dyDescent="0.2">
      <c r="A10" s="59" t="s">
        <v>67</v>
      </c>
      <c r="B10" s="59"/>
      <c r="C10" s="59"/>
      <c r="D10" s="59"/>
      <c r="E10" s="59"/>
      <c r="F10" s="59"/>
      <c r="G10" s="59"/>
      <c r="I10" s="56">
        <v>45225000</v>
      </c>
      <c r="J10" s="56"/>
      <c r="K10" s="56"/>
      <c r="M10" s="56">
        <v>4978</v>
      </c>
      <c r="N10" s="56"/>
      <c r="O10" s="56"/>
      <c r="Q10" s="59" t="s">
        <v>68</v>
      </c>
      <c r="R10" s="59"/>
      <c r="S10" s="59"/>
      <c r="T10" s="59"/>
      <c r="U10" s="59"/>
      <c r="W10" s="65">
        <v>0.29831029472899301</v>
      </c>
      <c r="X10" s="65"/>
      <c r="Y10" s="65"/>
      <c r="Z10" s="65"/>
      <c r="AA10" s="65"/>
      <c r="AC10" s="56">
        <v>0</v>
      </c>
      <c r="AD10" s="56"/>
      <c r="AE10" s="56"/>
      <c r="AF10" s="56"/>
      <c r="AG10" s="56"/>
      <c r="AI10" s="56">
        <v>0</v>
      </c>
      <c r="AJ10" s="56"/>
      <c r="AK10" s="56"/>
      <c r="AQ10" s="65">
        <v>0</v>
      </c>
      <c r="AR10" s="65"/>
      <c r="AS10" s="65"/>
    </row>
    <row r="11" spans="1:49" ht="21.75" customHeight="1" x14ac:dyDescent="0.2">
      <c r="A11" s="59" t="s">
        <v>69</v>
      </c>
      <c r="B11" s="59"/>
      <c r="C11" s="59"/>
      <c r="D11" s="59"/>
      <c r="E11" s="59"/>
      <c r="F11" s="59"/>
      <c r="G11" s="59"/>
      <c r="I11" s="56">
        <v>215198574</v>
      </c>
      <c r="J11" s="56"/>
      <c r="K11" s="56"/>
      <c r="M11" s="56">
        <v>5910</v>
      </c>
      <c r="N11" s="56"/>
      <c r="O11" s="56"/>
      <c r="Q11" s="59" t="s">
        <v>70</v>
      </c>
      <c r="R11" s="59"/>
      <c r="S11" s="59"/>
      <c r="T11" s="59"/>
      <c r="U11" s="59"/>
      <c r="W11" s="65">
        <v>0.222152454968187</v>
      </c>
      <c r="X11" s="65"/>
      <c r="Y11" s="65"/>
      <c r="Z11" s="65"/>
      <c r="AA11" s="65"/>
      <c r="AC11" s="56">
        <v>0</v>
      </c>
      <c r="AD11" s="56"/>
      <c r="AE11" s="56"/>
      <c r="AF11" s="56"/>
      <c r="AG11" s="56"/>
      <c r="AI11" s="56">
        <v>0</v>
      </c>
      <c r="AJ11" s="56"/>
      <c r="AK11" s="56"/>
      <c r="AQ11" s="65">
        <v>0</v>
      </c>
      <c r="AR11" s="65"/>
      <c r="AS11" s="65"/>
    </row>
    <row r="12" spans="1:49" ht="21.75" customHeight="1" x14ac:dyDescent="0.2">
      <c r="A12" s="59" t="s">
        <v>71</v>
      </c>
      <c r="B12" s="59"/>
      <c r="C12" s="59"/>
      <c r="D12" s="59"/>
      <c r="E12" s="59"/>
      <c r="F12" s="59"/>
      <c r="G12" s="59"/>
      <c r="I12" s="56">
        <v>355871887</v>
      </c>
      <c r="J12" s="56"/>
      <c r="K12" s="56"/>
      <c r="M12" s="56">
        <v>6355</v>
      </c>
      <c r="N12" s="56"/>
      <c r="O12" s="56"/>
      <c r="Q12" s="59" t="s">
        <v>72</v>
      </c>
      <c r="R12" s="59"/>
      <c r="S12" s="59"/>
      <c r="T12" s="59"/>
      <c r="U12" s="59"/>
      <c r="W12" s="65">
        <v>0.268418113471658</v>
      </c>
      <c r="X12" s="65"/>
      <c r="Y12" s="65"/>
      <c r="Z12" s="65"/>
      <c r="AA12" s="65"/>
      <c r="AC12" s="56">
        <v>355871887</v>
      </c>
      <c r="AD12" s="56"/>
      <c r="AE12" s="56"/>
      <c r="AF12" s="56"/>
      <c r="AG12" s="56"/>
      <c r="AI12" s="56">
        <v>6355</v>
      </c>
      <c r="AJ12" s="56"/>
      <c r="AK12" s="56"/>
      <c r="AM12" s="59" t="s">
        <v>72</v>
      </c>
      <c r="AN12" s="59"/>
      <c r="AO12" s="59"/>
      <c r="AQ12" s="65">
        <v>0.268418113471658</v>
      </c>
      <c r="AR12" s="65"/>
      <c r="AS12" s="65"/>
    </row>
    <row r="13" spans="1:49" ht="21.75" customHeight="1" x14ac:dyDescent="0.2">
      <c r="A13" s="59" t="s">
        <v>73</v>
      </c>
      <c r="B13" s="59"/>
      <c r="C13" s="59"/>
      <c r="D13" s="59"/>
      <c r="E13" s="59"/>
      <c r="F13" s="59"/>
      <c r="G13" s="59"/>
      <c r="I13" s="56">
        <v>100000000</v>
      </c>
      <c r="J13" s="56"/>
      <c r="K13" s="56"/>
      <c r="M13" s="56">
        <v>12624</v>
      </c>
      <c r="N13" s="56"/>
      <c r="O13" s="56"/>
      <c r="Q13" s="59" t="s">
        <v>74</v>
      </c>
      <c r="R13" s="59"/>
      <c r="S13" s="59"/>
      <c r="T13" s="59"/>
      <c r="U13" s="59"/>
      <c r="W13" s="65">
        <v>0.33748179824250302</v>
      </c>
      <c r="X13" s="65"/>
      <c r="Y13" s="65"/>
      <c r="Z13" s="65"/>
      <c r="AA13" s="65"/>
      <c r="AC13" s="56">
        <v>0</v>
      </c>
      <c r="AD13" s="56"/>
      <c r="AE13" s="56"/>
      <c r="AF13" s="56"/>
      <c r="AG13" s="56"/>
      <c r="AI13" s="56">
        <v>0</v>
      </c>
      <c r="AJ13" s="56"/>
      <c r="AK13" s="56"/>
      <c r="AQ13" s="65">
        <v>0</v>
      </c>
      <c r="AR13" s="65"/>
      <c r="AS13" s="65"/>
    </row>
    <row r="14" spans="1:49" ht="21.75" customHeight="1" x14ac:dyDescent="0.2">
      <c r="A14" s="59" t="s">
        <v>75</v>
      </c>
      <c r="B14" s="59"/>
      <c r="C14" s="59"/>
      <c r="D14" s="59"/>
      <c r="E14" s="59"/>
      <c r="F14" s="59"/>
      <c r="G14" s="59"/>
      <c r="I14" s="56">
        <v>235000000</v>
      </c>
      <c r="J14" s="56"/>
      <c r="K14" s="56"/>
      <c r="M14" s="56">
        <v>5567</v>
      </c>
      <c r="N14" s="56"/>
      <c r="O14" s="56"/>
      <c r="Q14" s="59" t="s">
        <v>76</v>
      </c>
      <c r="R14" s="59"/>
      <c r="S14" s="59"/>
      <c r="T14" s="59"/>
      <c r="U14" s="59"/>
      <c r="W14" s="65">
        <v>0.28808657993082298</v>
      </c>
      <c r="X14" s="65"/>
      <c r="Y14" s="65"/>
      <c r="Z14" s="65"/>
      <c r="AA14" s="65"/>
      <c r="AC14" s="56">
        <v>235000000</v>
      </c>
      <c r="AD14" s="56"/>
      <c r="AE14" s="56"/>
      <c r="AF14" s="56"/>
      <c r="AG14" s="56"/>
      <c r="AI14" s="56">
        <v>5567</v>
      </c>
      <c r="AJ14" s="56"/>
      <c r="AK14" s="56"/>
      <c r="AM14" s="59" t="s">
        <v>76</v>
      </c>
      <c r="AN14" s="59"/>
      <c r="AO14" s="59"/>
      <c r="AQ14" s="65">
        <v>0.28808657993082298</v>
      </c>
      <c r="AR14" s="65"/>
      <c r="AS14" s="65"/>
    </row>
    <row r="15" spans="1:49" ht="21.75" customHeight="1" x14ac:dyDescent="0.2">
      <c r="A15" s="59" t="s">
        <v>77</v>
      </c>
      <c r="B15" s="59"/>
      <c r="C15" s="59"/>
      <c r="D15" s="59"/>
      <c r="E15" s="59"/>
      <c r="F15" s="59"/>
      <c r="G15" s="59"/>
      <c r="I15" s="56">
        <v>57000000</v>
      </c>
      <c r="J15" s="56"/>
      <c r="K15" s="56"/>
      <c r="M15" s="56">
        <v>23272</v>
      </c>
      <c r="N15" s="56"/>
      <c r="O15" s="56"/>
      <c r="Q15" s="59" t="s">
        <v>78</v>
      </c>
      <c r="R15" s="59"/>
      <c r="S15" s="59"/>
      <c r="T15" s="59"/>
      <c r="U15" s="59"/>
      <c r="W15" s="65">
        <v>0.341715996691072</v>
      </c>
      <c r="X15" s="65"/>
      <c r="Y15" s="65"/>
      <c r="Z15" s="65"/>
      <c r="AA15" s="65"/>
      <c r="AC15" s="56">
        <v>0</v>
      </c>
      <c r="AD15" s="56"/>
      <c r="AE15" s="56"/>
      <c r="AF15" s="56"/>
      <c r="AG15" s="56"/>
      <c r="AI15" s="56">
        <v>0</v>
      </c>
      <c r="AJ15" s="56"/>
      <c r="AK15" s="56"/>
      <c r="AQ15" s="65">
        <v>0</v>
      </c>
      <c r="AR15" s="65"/>
      <c r="AS15" s="65"/>
    </row>
    <row r="16" spans="1:49" ht="21.75" customHeight="1" x14ac:dyDescent="0.2">
      <c r="A16" s="59" t="s">
        <v>79</v>
      </c>
      <c r="B16" s="59"/>
      <c r="C16" s="59"/>
      <c r="D16" s="59"/>
      <c r="E16" s="59"/>
      <c r="F16" s="59"/>
      <c r="G16" s="59"/>
      <c r="I16" s="56">
        <v>549500000</v>
      </c>
      <c r="J16" s="56"/>
      <c r="K16" s="56"/>
      <c r="M16" s="56">
        <v>1506</v>
      </c>
      <c r="N16" s="56"/>
      <c r="O16" s="56"/>
      <c r="Q16" s="59" t="s">
        <v>78</v>
      </c>
      <c r="R16" s="59"/>
      <c r="S16" s="59"/>
      <c r="T16" s="59"/>
      <c r="U16" s="59"/>
      <c r="W16" s="65">
        <v>0</v>
      </c>
      <c r="X16" s="65"/>
      <c r="Y16" s="65"/>
      <c r="Z16" s="65"/>
      <c r="AA16" s="65"/>
      <c r="AC16" s="56">
        <v>0</v>
      </c>
      <c r="AD16" s="56"/>
      <c r="AE16" s="56"/>
      <c r="AF16" s="56"/>
      <c r="AG16" s="56"/>
      <c r="AI16" s="56">
        <v>0</v>
      </c>
      <c r="AJ16" s="56"/>
      <c r="AK16" s="56"/>
      <c r="AQ16" s="65">
        <v>0</v>
      </c>
      <c r="AR16" s="65"/>
      <c r="AS16" s="65"/>
    </row>
    <row r="17" spans="1:49" ht="14.45" customHeight="1" x14ac:dyDescent="0.2">
      <c r="A17" s="64" t="s">
        <v>80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</row>
    <row r="18" spans="1:49" ht="14.45" customHeight="1" x14ac:dyDescent="0.2">
      <c r="C18" s="60" t="s">
        <v>7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Y18" s="60" t="s">
        <v>9</v>
      </c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</row>
    <row r="19" spans="1:49" ht="14.45" customHeight="1" x14ac:dyDescent="0.2">
      <c r="A19" s="2" t="s">
        <v>60</v>
      </c>
      <c r="C19" s="4" t="s">
        <v>81</v>
      </c>
      <c r="D19" s="3"/>
      <c r="E19" s="4" t="s">
        <v>82</v>
      </c>
      <c r="F19" s="3"/>
      <c r="G19" s="63" t="s">
        <v>83</v>
      </c>
      <c r="H19" s="63"/>
      <c r="I19" s="63"/>
      <c r="J19" s="3"/>
      <c r="K19" s="63" t="s">
        <v>84</v>
      </c>
      <c r="L19" s="63"/>
      <c r="M19" s="63"/>
      <c r="N19" s="3"/>
      <c r="O19" s="63" t="s">
        <v>62</v>
      </c>
      <c r="P19" s="63"/>
      <c r="Q19" s="63"/>
      <c r="R19" s="3"/>
      <c r="S19" s="63" t="s">
        <v>63</v>
      </c>
      <c r="T19" s="63"/>
      <c r="U19" s="63"/>
      <c r="V19" s="63"/>
      <c r="W19" s="63"/>
      <c r="Y19" s="63" t="s">
        <v>81</v>
      </c>
      <c r="Z19" s="63"/>
      <c r="AA19" s="63"/>
      <c r="AB19" s="63"/>
      <c r="AC19" s="63"/>
      <c r="AD19" s="3"/>
      <c r="AE19" s="63" t="s">
        <v>82</v>
      </c>
      <c r="AF19" s="63"/>
      <c r="AG19" s="63"/>
      <c r="AH19" s="63"/>
      <c r="AI19" s="63"/>
      <c r="AJ19" s="3"/>
      <c r="AK19" s="63" t="s">
        <v>83</v>
      </c>
      <c r="AL19" s="63"/>
      <c r="AM19" s="63"/>
      <c r="AN19" s="3"/>
      <c r="AO19" s="63" t="s">
        <v>84</v>
      </c>
      <c r="AP19" s="63"/>
      <c r="AQ19" s="63"/>
      <c r="AR19" s="3"/>
      <c r="AS19" s="63" t="s">
        <v>62</v>
      </c>
      <c r="AT19" s="63"/>
      <c r="AU19" s="3"/>
      <c r="AV19" s="4" t="s">
        <v>63</v>
      </c>
    </row>
    <row r="20" spans="1:49" ht="21.75" customHeight="1" x14ac:dyDescent="0.2">
      <c r="A20" s="5" t="s">
        <v>85</v>
      </c>
      <c r="C20" s="5" t="s">
        <v>86</v>
      </c>
      <c r="E20" s="5" t="s">
        <v>87</v>
      </c>
      <c r="G20" s="61" t="s">
        <v>88</v>
      </c>
      <c r="H20" s="61"/>
      <c r="I20" s="61"/>
      <c r="K20" s="62">
        <v>190175487</v>
      </c>
      <c r="L20" s="62"/>
      <c r="M20" s="62"/>
      <c r="O20" s="62">
        <v>6017</v>
      </c>
      <c r="P20" s="62"/>
      <c r="Q20" s="62"/>
      <c r="S20" s="61" t="s">
        <v>89</v>
      </c>
      <c r="T20" s="61"/>
      <c r="U20" s="61"/>
      <c r="V20" s="61"/>
      <c r="W20" s="61"/>
      <c r="Y20" s="61" t="s">
        <v>86</v>
      </c>
      <c r="Z20" s="61"/>
      <c r="AA20" s="61"/>
      <c r="AB20" s="61"/>
      <c r="AC20" s="61"/>
      <c r="AE20" s="61" t="s">
        <v>88</v>
      </c>
      <c r="AF20" s="61"/>
      <c r="AG20" s="61"/>
      <c r="AH20" s="61"/>
      <c r="AI20" s="61"/>
      <c r="AK20" s="61" t="s">
        <v>88</v>
      </c>
      <c r="AL20" s="61"/>
      <c r="AM20" s="61"/>
      <c r="AO20" s="62">
        <v>0</v>
      </c>
      <c r="AP20" s="62"/>
      <c r="AQ20" s="62"/>
      <c r="AS20" s="62">
        <v>0</v>
      </c>
      <c r="AT20" s="62"/>
      <c r="AV20" s="5" t="s">
        <v>88</v>
      </c>
    </row>
    <row r="21" spans="1:49" ht="21.75" customHeight="1" x14ac:dyDescent="0.2">
      <c r="A21" s="8" t="s">
        <v>90</v>
      </c>
      <c r="C21" s="8" t="s">
        <v>86</v>
      </c>
      <c r="E21" s="8" t="s">
        <v>87</v>
      </c>
      <c r="G21" s="59" t="s">
        <v>88</v>
      </c>
      <c r="H21" s="59"/>
      <c r="I21" s="59"/>
      <c r="K21" s="56">
        <v>355871887</v>
      </c>
      <c r="L21" s="56"/>
      <c r="M21" s="56"/>
      <c r="O21" s="56">
        <v>6456</v>
      </c>
      <c r="P21" s="56"/>
      <c r="Q21" s="56"/>
      <c r="S21" s="59" t="s">
        <v>91</v>
      </c>
      <c r="T21" s="59"/>
      <c r="U21" s="59"/>
      <c r="V21" s="59"/>
      <c r="W21" s="59"/>
      <c r="Y21" s="59" t="s">
        <v>86</v>
      </c>
      <c r="Z21" s="59"/>
      <c r="AA21" s="59"/>
      <c r="AB21" s="59"/>
      <c r="AC21" s="59"/>
      <c r="AE21" s="59" t="s">
        <v>87</v>
      </c>
      <c r="AF21" s="59"/>
      <c r="AG21" s="59"/>
      <c r="AH21" s="59"/>
      <c r="AI21" s="59"/>
      <c r="AK21" s="59" t="s">
        <v>88</v>
      </c>
      <c r="AL21" s="59"/>
      <c r="AM21" s="59"/>
      <c r="AO21" s="56">
        <v>355871887</v>
      </c>
      <c r="AP21" s="56"/>
      <c r="AQ21" s="56"/>
      <c r="AS21" s="56">
        <v>6456</v>
      </c>
      <c r="AT21" s="56"/>
      <c r="AV21" s="8" t="s">
        <v>91</v>
      </c>
    </row>
    <row r="22" spans="1:49" ht="21.75" customHeight="1" x14ac:dyDescent="0.2">
      <c r="A22" s="8" t="s">
        <v>92</v>
      </c>
      <c r="C22" s="8" t="s">
        <v>86</v>
      </c>
      <c r="E22" s="8" t="s">
        <v>87</v>
      </c>
      <c r="G22" s="59" t="s">
        <v>88</v>
      </c>
      <c r="H22" s="59"/>
      <c r="I22" s="59"/>
      <c r="K22" s="56">
        <v>1480000000</v>
      </c>
      <c r="L22" s="56"/>
      <c r="M22" s="56"/>
      <c r="O22" s="56">
        <v>1774</v>
      </c>
      <c r="P22" s="56"/>
      <c r="Q22" s="56"/>
      <c r="S22" s="59" t="s">
        <v>93</v>
      </c>
      <c r="T22" s="59"/>
      <c r="U22" s="59"/>
      <c r="V22" s="59"/>
      <c r="W22" s="59"/>
      <c r="Y22" s="59" t="s">
        <v>86</v>
      </c>
      <c r="Z22" s="59"/>
      <c r="AA22" s="59"/>
      <c r="AB22" s="59"/>
      <c r="AC22" s="59"/>
      <c r="AE22" s="59" t="s">
        <v>87</v>
      </c>
      <c r="AF22" s="59"/>
      <c r="AG22" s="59"/>
      <c r="AH22" s="59"/>
      <c r="AI22" s="59"/>
      <c r="AK22" s="59" t="s">
        <v>88</v>
      </c>
      <c r="AL22" s="59"/>
      <c r="AM22" s="59"/>
      <c r="AO22" s="56">
        <v>1480000000</v>
      </c>
      <c r="AP22" s="56"/>
      <c r="AQ22" s="56"/>
      <c r="AS22" s="56">
        <v>1774</v>
      </c>
      <c r="AT22" s="56"/>
      <c r="AV22" s="8" t="s">
        <v>93</v>
      </c>
    </row>
    <row r="23" spans="1:49" ht="21.75" customHeight="1" x14ac:dyDescent="0.2">
      <c r="A23" s="8" t="s">
        <v>94</v>
      </c>
      <c r="C23" s="8" t="s">
        <v>86</v>
      </c>
      <c r="E23" s="8" t="s">
        <v>87</v>
      </c>
      <c r="G23" s="59" t="s">
        <v>88</v>
      </c>
      <c r="H23" s="59"/>
      <c r="I23" s="59"/>
      <c r="K23" s="56">
        <v>235000000</v>
      </c>
      <c r="L23" s="56"/>
      <c r="M23" s="56"/>
      <c r="O23" s="56">
        <v>5591</v>
      </c>
      <c r="P23" s="56"/>
      <c r="Q23" s="56"/>
      <c r="S23" s="59" t="s">
        <v>66</v>
      </c>
      <c r="T23" s="59"/>
      <c r="U23" s="59"/>
      <c r="V23" s="59"/>
      <c r="W23" s="59"/>
      <c r="Y23" s="59" t="s">
        <v>86</v>
      </c>
      <c r="Z23" s="59"/>
      <c r="AA23" s="59"/>
      <c r="AB23" s="59"/>
      <c r="AC23" s="59"/>
      <c r="AE23" s="59" t="s">
        <v>87</v>
      </c>
      <c r="AF23" s="59"/>
      <c r="AG23" s="59"/>
      <c r="AH23" s="59"/>
      <c r="AI23" s="59"/>
      <c r="AK23" s="59" t="s">
        <v>88</v>
      </c>
      <c r="AL23" s="59"/>
      <c r="AM23" s="59"/>
      <c r="AO23" s="56">
        <v>235000000</v>
      </c>
      <c r="AP23" s="56"/>
      <c r="AQ23" s="56"/>
      <c r="AS23" s="56">
        <v>5591</v>
      </c>
      <c r="AT23" s="56"/>
      <c r="AV23" s="8" t="s">
        <v>66</v>
      </c>
    </row>
    <row r="24" spans="1:49" ht="14.45" customHeight="1" x14ac:dyDescent="0.2">
      <c r="A24" s="64" t="s">
        <v>95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</row>
    <row r="25" spans="1:49" ht="14.45" customHeight="1" x14ac:dyDescent="0.2">
      <c r="C25" s="60" t="s">
        <v>7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O25" s="60" t="s">
        <v>9</v>
      </c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</row>
    <row r="26" spans="1:49" ht="14.45" customHeight="1" x14ac:dyDescent="0.2">
      <c r="A26" s="2" t="s">
        <v>60</v>
      </c>
      <c r="C26" s="4" t="s">
        <v>82</v>
      </c>
      <c r="D26" s="3"/>
      <c r="E26" s="4" t="s">
        <v>84</v>
      </c>
      <c r="F26" s="3"/>
      <c r="G26" s="63" t="s">
        <v>62</v>
      </c>
      <c r="H26" s="63"/>
      <c r="I26" s="63"/>
      <c r="J26" s="3"/>
      <c r="K26" s="63" t="s">
        <v>63</v>
      </c>
      <c r="L26" s="63"/>
      <c r="M26" s="63"/>
      <c r="O26" s="63" t="s">
        <v>82</v>
      </c>
      <c r="P26" s="63"/>
      <c r="Q26" s="63"/>
      <c r="R26" s="63"/>
      <c r="S26" s="63"/>
      <c r="T26" s="3"/>
      <c r="U26" s="63" t="s">
        <v>84</v>
      </c>
      <c r="V26" s="63"/>
      <c r="W26" s="63"/>
      <c r="X26" s="63"/>
      <c r="Y26" s="63"/>
      <c r="Z26" s="3"/>
      <c r="AA26" s="63" t="s">
        <v>62</v>
      </c>
      <c r="AB26" s="63"/>
      <c r="AC26" s="63"/>
      <c r="AD26" s="63"/>
      <c r="AE26" s="63"/>
      <c r="AF26" s="3"/>
      <c r="AG26" s="63" t="s">
        <v>63</v>
      </c>
      <c r="AH26" s="63"/>
      <c r="AI26" s="63"/>
    </row>
    <row r="27" spans="1:49" ht="21.75" customHeight="1" x14ac:dyDescent="0.2">
      <c r="A27" s="3"/>
      <c r="C27" s="3"/>
      <c r="E27" s="3"/>
      <c r="G27" s="3"/>
      <c r="H27" s="3"/>
      <c r="I27" s="3"/>
      <c r="K27" s="3"/>
      <c r="L27" s="3"/>
      <c r="M27" s="3"/>
      <c r="O27" s="3"/>
      <c r="P27" s="3"/>
      <c r="Q27" s="3"/>
      <c r="R27" s="3"/>
      <c r="S27" s="3"/>
      <c r="U27" s="3"/>
      <c r="V27" s="3"/>
      <c r="W27" s="3"/>
      <c r="X27" s="3"/>
      <c r="Y27" s="3"/>
      <c r="AA27" s="3"/>
      <c r="AB27" s="3"/>
      <c r="AC27" s="3"/>
      <c r="AD27" s="3"/>
      <c r="AE27" s="3"/>
      <c r="AG27" s="3"/>
      <c r="AH27" s="3"/>
      <c r="AI27" s="3"/>
    </row>
    <row r="28" spans="1:49" ht="21.75" customHeight="1" x14ac:dyDescent="0.2"/>
    <row r="29" spans="1:49" ht="21.75" customHeight="1" x14ac:dyDescent="0.2"/>
    <row r="30" spans="1:49" ht="21.75" customHeight="1" x14ac:dyDescent="0.2"/>
    <row r="31" spans="1:49" ht="21.75" customHeight="1" x14ac:dyDescent="0.2"/>
    <row r="32" spans="1:49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</sheetData>
  <mergeCells count="139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Q11:AS11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Q13:AS13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5:G15"/>
    <mergeCell ref="I15:K15"/>
    <mergeCell ref="M15:O15"/>
    <mergeCell ref="Q15:U15"/>
    <mergeCell ref="W15:AA15"/>
    <mergeCell ref="AC15:AG15"/>
    <mergeCell ref="AI15:AK15"/>
    <mergeCell ref="AQ15:AS15"/>
    <mergeCell ref="A16:G16"/>
    <mergeCell ref="I16:K16"/>
    <mergeCell ref="M16:O16"/>
    <mergeCell ref="Q16:U16"/>
    <mergeCell ref="W16:AA16"/>
    <mergeCell ref="AC16:AG16"/>
    <mergeCell ref="AI16:AK16"/>
    <mergeCell ref="AQ16:AS16"/>
    <mergeCell ref="A17:AW17"/>
    <mergeCell ref="C18:W18"/>
    <mergeCell ref="Y18:AV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A24:AW24"/>
    <mergeCell ref="C25:M25"/>
    <mergeCell ref="O25:AI25"/>
    <mergeCell ref="G26:I26"/>
    <mergeCell ref="K26:M26"/>
    <mergeCell ref="O26:S26"/>
    <mergeCell ref="U26:Y26"/>
    <mergeCell ref="AA26:AE26"/>
    <mergeCell ref="AG26:AI2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"/>
  <sheetViews>
    <sheetView rightToLeft="1" workbookViewId="0">
      <selection activeCell="W23" sqref="W23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6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570312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14.45" customHeight="1" x14ac:dyDescent="0.2"/>
    <row r="5" spans="1:27" ht="14.45" customHeight="1" x14ac:dyDescent="0.2">
      <c r="A5" s="1" t="s">
        <v>96</v>
      </c>
      <c r="B5" s="64" t="s">
        <v>97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ht="14.45" customHeight="1" x14ac:dyDescent="0.2">
      <c r="E6" s="60" t="s">
        <v>7</v>
      </c>
      <c r="F6" s="60"/>
      <c r="G6" s="60"/>
      <c r="H6" s="60"/>
      <c r="I6" s="60"/>
      <c r="K6" s="60" t="s">
        <v>8</v>
      </c>
      <c r="L6" s="60"/>
      <c r="M6" s="60"/>
      <c r="N6" s="60"/>
      <c r="O6" s="60"/>
      <c r="P6" s="60"/>
      <c r="Q6" s="60"/>
      <c r="S6" s="60" t="s">
        <v>9</v>
      </c>
      <c r="T6" s="60"/>
      <c r="U6" s="60"/>
      <c r="V6" s="60"/>
      <c r="W6" s="60"/>
      <c r="X6" s="60"/>
      <c r="Y6" s="60"/>
      <c r="Z6" s="60"/>
      <c r="AA6" s="60"/>
    </row>
    <row r="7" spans="1:27" ht="14.45" customHeight="1" x14ac:dyDescent="0.2">
      <c r="E7" s="3"/>
      <c r="F7" s="3"/>
      <c r="G7" s="3"/>
      <c r="H7" s="3"/>
      <c r="I7" s="3"/>
      <c r="K7" s="63" t="s">
        <v>98</v>
      </c>
      <c r="L7" s="63"/>
      <c r="M7" s="63"/>
      <c r="N7" s="3"/>
      <c r="O7" s="63" t="s">
        <v>99</v>
      </c>
      <c r="P7" s="63"/>
      <c r="Q7" s="6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60" t="s">
        <v>100</v>
      </c>
      <c r="B8" s="60"/>
      <c r="D8" s="60" t="s">
        <v>101</v>
      </c>
      <c r="E8" s="6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102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61" t="s">
        <v>103</v>
      </c>
      <c r="B9" s="61"/>
      <c r="D9" s="62">
        <v>9500000</v>
      </c>
      <c r="E9" s="62"/>
      <c r="G9" s="6">
        <v>100721701800</v>
      </c>
      <c r="I9" s="6">
        <v>107412296250</v>
      </c>
      <c r="K9" s="6">
        <v>0</v>
      </c>
      <c r="M9" s="6">
        <v>0</v>
      </c>
      <c r="O9" s="6">
        <v>0</v>
      </c>
      <c r="Q9" s="6">
        <v>0</v>
      </c>
      <c r="S9" s="6">
        <v>9500000</v>
      </c>
      <c r="U9" s="6">
        <v>11850</v>
      </c>
      <c r="W9" s="6">
        <v>100721701800</v>
      </c>
      <c r="Y9" s="6">
        <v>112441317187.5</v>
      </c>
      <c r="AA9" s="7">
        <v>0.03</v>
      </c>
    </row>
    <row r="10" spans="1:27" ht="21.75" customHeight="1" x14ac:dyDescent="0.2">
      <c r="A10" s="59" t="s">
        <v>104</v>
      </c>
      <c r="B10" s="59"/>
      <c r="D10" s="56">
        <v>24400000</v>
      </c>
      <c r="E10" s="56"/>
      <c r="G10" s="9">
        <v>263774664991</v>
      </c>
      <c r="I10" s="9">
        <v>278317105500</v>
      </c>
      <c r="K10" s="9">
        <v>0</v>
      </c>
      <c r="M10" s="9">
        <v>0</v>
      </c>
      <c r="O10" s="9">
        <v>0</v>
      </c>
      <c r="Q10" s="9">
        <v>0</v>
      </c>
      <c r="S10" s="9">
        <v>24400000</v>
      </c>
      <c r="U10" s="9">
        <v>12210</v>
      </c>
      <c r="W10" s="9">
        <v>263774664991</v>
      </c>
      <c r="Y10" s="9">
        <v>297570215250</v>
      </c>
      <c r="AA10" s="10">
        <v>7.0000000000000007E-2</v>
      </c>
    </row>
    <row r="11" spans="1:27" ht="21.75" customHeight="1" x14ac:dyDescent="0.2">
      <c r="A11" s="59" t="s">
        <v>105</v>
      </c>
      <c r="B11" s="59"/>
      <c r="D11" s="56">
        <v>5000000</v>
      </c>
      <c r="E11" s="56"/>
      <c r="G11" s="9">
        <v>50057999996</v>
      </c>
      <c r="I11" s="9">
        <v>49940625000</v>
      </c>
      <c r="K11" s="9">
        <v>0</v>
      </c>
      <c r="M11" s="9">
        <v>0</v>
      </c>
      <c r="O11" s="9">
        <v>0</v>
      </c>
      <c r="Q11" s="9">
        <v>0</v>
      </c>
      <c r="S11" s="9">
        <v>5000000</v>
      </c>
      <c r="U11" s="9">
        <v>9860</v>
      </c>
      <c r="W11" s="9">
        <v>50057999996</v>
      </c>
      <c r="Y11" s="9">
        <v>49241456250</v>
      </c>
      <c r="AA11" s="10">
        <v>0.01</v>
      </c>
    </row>
    <row r="12" spans="1:27" ht="21.75" customHeight="1" x14ac:dyDescent="0.2">
      <c r="A12" s="59" t="s">
        <v>106</v>
      </c>
      <c r="B12" s="59"/>
      <c r="D12" s="56">
        <v>7000000</v>
      </c>
      <c r="E12" s="56"/>
      <c r="G12" s="9">
        <v>85755475634</v>
      </c>
      <c r="I12" s="9">
        <v>100281773812.5</v>
      </c>
      <c r="K12" s="9">
        <v>0</v>
      </c>
      <c r="M12" s="9">
        <v>0</v>
      </c>
      <c r="O12" s="9">
        <v>0</v>
      </c>
      <c r="Q12" s="9">
        <v>0</v>
      </c>
      <c r="S12" s="9">
        <v>7000000</v>
      </c>
      <c r="U12" s="9">
        <v>14992</v>
      </c>
      <c r="W12" s="9">
        <v>85755475634</v>
      </c>
      <c r="Y12" s="9">
        <v>104819379000</v>
      </c>
      <c r="AA12" s="10">
        <v>0.02</v>
      </c>
    </row>
    <row r="13" spans="1:27" ht="21.75" customHeight="1" x14ac:dyDescent="0.2">
      <c r="A13" s="59" t="s">
        <v>107</v>
      </c>
      <c r="B13" s="59"/>
      <c r="D13" s="56">
        <v>6000000</v>
      </c>
      <c r="E13" s="56"/>
      <c r="G13" s="9">
        <v>60069600000</v>
      </c>
      <c r="I13" s="9">
        <v>59928750000</v>
      </c>
      <c r="K13" s="9">
        <v>0</v>
      </c>
      <c r="M13" s="9">
        <v>0</v>
      </c>
      <c r="O13" s="9">
        <v>0</v>
      </c>
      <c r="Q13" s="9">
        <v>0</v>
      </c>
      <c r="S13" s="9">
        <v>6000000</v>
      </c>
      <c r="U13" s="9">
        <v>10000</v>
      </c>
      <c r="W13" s="9">
        <v>60069600000</v>
      </c>
      <c r="Y13" s="9">
        <v>59928750000</v>
      </c>
      <c r="AA13" s="10">
        <v>0.01</v>
      </c>
    </row>
    <row r="14" spans="1:27" ht="21.75" customHeight="1" x14ac:dyDescent="0.2">
      <c r="A14" s="59" t="s">
        <v>108</v>
      </c>
      <c r="B14" s="59"/>
      <c r="D14" s="56">
        <v>76797460</v>
      </c>
      <c r="E14" s="56"/>
      <c r="G14" s="9">
        <v>2152748503400</v>
      </c>
      <c r="I14" s="9">
        <v>2468836883902.9302</v>
      </c>
      <c r="K14" s="9">
        <v>2499138</v>
      </c>
      <c r="M14" s="9">
        <v>81519622213</v>
      </c>
      <c r="O14" s="9">
        <v>0</v>
      </c>
      <c r="Q14" s="9">
        <v>0</v>
      </c>
      <c r="S14" s="9">
        <v>79296598</v>
      </c>
      <c r="U14" s="9">
        <v>33263</v>
      </c>
      <c r="W14" s="9">
        <v>2234268125613</v>
      </c>
      <c r="Y14" s="9">
        <v>2634477567986.8701</v>
      </c>
      <c r="AA14" s="10">
        <v>0.59</v>
      </c>
    </row>
    <row r="15" spans="1:27" ht="21.75" customHeight="1" x14ac:dyDescent="0.2">
      <c r="A15" s="59" t="s">
        <v>109</v>
      </c>
      <c r="B15" s="59"/>
      <c r="D15" s="56">
        <v>10000000</v>
      </c>
      <c r="E15" s="56"/>
      <c r="G15" s="9">
        <v>100000000000</v>
      </c>
      <c r="I15" s="9">
        <v>99881250000</v>
      </c>
      <c r="K15" s="9">
        <v>0</v>
      </c>
      <c r="M15" s="9">
        <v>0</v>
      </c>
      <c r="O15" s="9">
        <v>0</v>
      </c>
      <c r="Q15" s="9">
        <v>0</v>
      </c>
      <c r="S15" s="9">
        <v>10000000</v>
      </c>
      <c r="U15" s="9">
        <v>10000</v>
      </c>
      <c r="W15" s="9">
        <v>100000000000</v>
      </c>
      <c r="Y15" s="9">
        <v>99881250000</v>
      </c>
      <c r="AA15" s="10">
        <v>0.02</v>
      </c>
    </row>
    <row r="16" spans="1:27" ht="21.75" customHeight="1" x14ac:dyDescent="0.2">
      <c r="A16" s="59" t="s">
        <v>110</v>
      </c>
      <c r="B16" s="59"/>
      <c r="D16" s="56">
        <v>1851427</v>
      </c>
      <c r="E16" s="56"/>
      <c r="G16" s="9">
        <v>274999858018</v>
      </c>
      <c r="I16" s="9">
        <v>263509882056</v>
      </c>
      <c r="K16" s="9">
        <v>0</v>
      </c>
      <c r="M16" s="9">
        <v>0</v>
      </c>
      <c r="O16" s="9">
        <v>0</v>
      </c>
      <c r="Q16" s="9">
        <v>0</v>
      </c>
      <c r="S16" s="9">
        <v>1851427</v>
      </c>
      <c r="U16" s="9">
        <v>149002</v>
      </c>
      <c r="W16" s="9">
        <v>274999858018</v>
      </c>
      <c r="Y16" s="9">
        <v>275866305854</v>
      </c>
      <c r="AA16" s="10">
        <v>0.06</v>
      </c>
    </row>
    <row r="17" spans="1:27" ht="21.75" customHeight="1" x14ac:dyDescent="0.2">
      <c r="A17" s="59" t="s">
        <v>111</v>
      </c>
      <c r="B17" s="59"/>
      <c r="D17" s="56">
        <v>2000000</v>
      </c>
      <c r="E17" s="56"/>
      <c r="G17" s="9">
        <v>149113935852</v>
      </c>
      <c r="I17" s="9">
        <v>183038000000</v>
      </c>
      <c r="K17" s="9">
        <v>0</v>
      </c>
      <c r="M17" s="9">
        <v>0</v>
      </c>
      <c r="O17" s="9">
        <v>0</v>
      </c>
      <c r="Q17" s="9">
        <v>0</v>
      </c>
      <c r="S17" s="9">
        <v>2000000</v>
      </c>
      <c r="U17" s="9">
        <v>94181</v>
      </c>
      <c r="W17" s="9">
        <v>149113935852</v>
      </c>
      <c r="Y17" s="9">
        <v>188362000000</v>
      </c>
      <c r="AA17" s="10">
        <v>0.04</v>
      </c>
    </row>
    <row r="18" spans="1:27" ht="21.75" customHeight="1" x14ac:dyDescent="0.2">
      <c r="A18" s="59" t="s">
        <v>112</v>
      </c>
      <c r="B18" s="59"/>
      <c r="D18" s="56">
        <v>784200</v>
      </c>
      <c r="E18" s="56"/>
      <c r="G18" s="9">
        <v>299986864224</v>
      </c>
      <c r="I18" s="9">
        <v>532558042000</v>
      </c>
      <c r="K18" s="9">
        <v>0</v>
      </c>
      <c r="M18" s="9">
        <v>0</v>
      </c>
      <c r="O18" s="9">
        <v>0</v>
      </c>
      <c r="Q18" s="9">
        <v>0</v>
      </c>
      <c r="S18" s="9">
        <v>784200</v>
      </c>
      <c r="U18" s="9">
        <v>699058</v>
      </c>
      <c r="W18" s="9">
        <v>299986864224</v>
      </c>
      <c r="Y18" s="9">
        <v>548201263600</v>
      </c>
      <c r="AA18" s="10">
        <v>0.12</v>
      </c>
    </row>
    <row r="19" spans="1:27" ht="21.75" customHeight="1" x14ac:dyDescent="0.2">
      <c r="A19" s="59" t="s">
        <v>113</v>
      </c>
      <c r="B19" s="59"/>
      <c r="D19" s="56">
        <v>2578600</v>
      </c>
      <c r="E19" s="56"/>
      <c r="G19" s="9">
        <v>499990437111</v>
      </c>
      <c r="I19" s="9">
        <v>677387905600</v>
      </c>
      <c r="K19" s="9">
        <v>0</v>
      </c>
      <c r="M19" s="9">
        <v>0</v>
      </c>
      <c r="O19" s="9">
        <v>0</v>
      </c>
      <c r="Q19" s="9">
        <v>0</v>
      </c>
      <c r="S19" s="9">
        <v>2578600</v>
      </c>
      <c r="U19" s="9">
        <v>269557</v>
      </c>
      <c r="W19" s="9">
        <v>499990437111</v>
      </c>
      <c r="Y19" s="9">
        <v>695079680200</v>
      </c>
      <c r="AA19" s="10">
        <v>0.16</v>
      </c>
    </row>
    <row r="20" spans="1:27" ht="21.75" customHeight="1" x14ac:dyDescent="0.2">
      <c r="A20" s="55" t="s">
        <v>114</v>
      </c>
      <c r="B20" s="55"/>
      <c r="D20" s="57">
        <v>0</v>
      </c>
      <c r="E20" s="57"/>
      <c r="G20" s="13">
        <v>0</v>
      </c>
      <c r="I20" s="13">
        <v>0</v>
      </c>
      <c r="K20" s="13">
        <v>5000000</v>
      </c>
      <c r="M20" s="13">
        <v>50058000000</v>
      </c>
      <c r="O20" s="13">
        <v>0</v>
      </c>
      <c r="Q20" s="13">
        <v>0</v>
      </c>
      <c r="S20" s="13">
        <v>5000000</v>
      </c>
      <c r="U20" s="13">
        <v>10000</v>
      </c>
      <c r="W20" s="13">
        <v>50058000000</v>
      </c>
      <c r="Y20" s="13">
        <v>49940625000</v>
      </c>
      <c r="AA20" s="14">
        <v>0.01</v>
      </c>
    </row>
    <row r="21" spans="1:27" ht="21.75" customHeight="1" x14ac:dyDescent="0.2">
      <c r="A21" s="58" t="s">
        <v>58</v>
      </c>
      <c r="B21" s="58"/>
      <c r="D21" s="67">
        <v>145911687</v>
      </c>
      <c r="E21" s="67"/>
      <c r="G21" s="16">
        <v>4037219041026</v>
      </c>
      <c r="I21" s="16">
        <v>4821092514121.4297</v>
      </c>
      <c r="K21" s="16">
        <v>7499138</v>
      </c>
      <c r="M21" s="16">
        <v>131577622213</v>
      </c>
      <c r="O21" s="16">
        <v>0</v>
      </c>
      <c r="Q21" s="16">
        <v>0</v>
      </c>
      <c r="S21" s="16">
        <v>153410825</v>
      </c>
      <c r="U21" s="16"/>
      <c r="W21" s="16">
        <v>4168796663239</v>
      </c>
      <c r="Y21" s="16">
        <v>5115809810328.3701</v>
      </c>
      <c r="AA21" s="17">
        <v>1.1399999999999999</v>
      </c>
    </row>
  </sheetData>
  <mergeCells count="3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94"/>
  <sheetViews>
    <sheetView rightToLeft="1" topLeftCell="K73" workbookViewId="0">
      <selection activeCell="AH94" sqref="AH93:AH94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2.7109375" customWidth="1"/>
    <col min="5" max="5" width="1.28515625" customWidth="1"/>
    <col min="6" max="6" width="15.710937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2.140625" bestFit="1" customWidth="1"/>
    <col min="17" max="17" width="1.28515625" customWidth="1"/>
    <col min="18" max="18" width="20.140625" bestFit="1" customWidth="1"/>
    <col min="19" max="19" width="1.28515625" customWidth="1"/>
    <col min="20" max="20" width="19.7109375" bestFit="1" customWidth="1"/>
    <col min="21" max="21" width="1.28515625" customWidth="1"/>
    <col min="22" max="22" width="9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10.85546875" bestFit="1" customWidth="1"/>
    <col min="27" max="27" width="1.28515625" customWidth="1"/>
    <col min="28" max="28" width="18.7109375" bestFit="1" customWidth="1"/>
    <col min="29" max="29" width="1.28515625" customWidth="1"/>
    <col min="30" max="30" width="12.140625" bestFit="1" customWidth="1"/>
    <col min="31" max="31" width="1.28515625" customWidth="1"/>
    <col min="32" max="32" width="16.140625" bestFit="1" customWidth="1"/>
    <col min="33" max="33" width="1.28515625" customWidth="1"/>
    <col min="34" max="34" width="20.140625" bestFit="1" customWidth="1"/>
    <col min="35" max="35" width="1.28515625" customWidth="1"/>
    <col min="36" max="36" width="19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4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40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3" spans="1:40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</row>
    <row r="4" spans="1:40" ht="14.45" customHeight="1" x14ac:dyDescent="0.2"/>
    <row r="5" spans="1:40" ht="14.45" customHeight="1" x14ac:dyDescent="0.2">
      <c r="A5" s="1" t="s">
        <v>115</v>
      </c>
      <c r="B5" s="64" t="s">
        <v>116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1:40" ht="14.45" customHeight="1" x14ac:dyDescent="0.2">
      <c r="A6" s="60" t="s">
        <v>117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 t="s">
        <v>7</v>
      </c>
      <c r="Q6" s="60"/>
      <c r="R6" s="60"/>
      <c r="S6" s="60"/>
      <c r="T6" s="60"/>
      <c r="V6" s="60" t="s">
        <v>8</v>
      </c>
      <c r="W6" s="60"/>
      <c r="X6" s="60"/>
      <c r="Y6" s="60"/>
      <c r="Z6" s="60"/>
      <c r="AA6" s="60"/>
      <c r="AB6" s="60"/>
      <c r="AD6" s="60" t="s">
        <v>9</v>
      </c>
      <c r="AE6" s="60"/>
      <c r="AF6" s="60"/>
      <c r="AG6" s="60"/>
      <c r="AH6" s="60"/>
      <c r="AI6" s="60"/>
      <c r="AJ6" s="60"/>
      <c r="AK6" s="60"/>
      <c r="AL6" s="60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3" t="s">
        <v>10</v>
      </c>
      <c r="W7" s="63"/>
      <c r="X7" s="63"/>
      <c r="Y7" s="3"/>
      <c r="Z7" s="63" t="s">
        <v>11</v>
      </c>
      <c r="AA7" s="63"/>
      <c r="AB7" s="63"/>
      <c r="AD7" s="3"/>
      <c r="AE7" s="3"/>
      <c r="AF7" s="3"/>
      <c r="AG7" s="3"/>
      <c r="AH7" s="3"/>
      <c r="AI7" s="3"/>
      <c r="AJ7" s="3"/>
      <c r="AK7" s="3"/>
      <c r="AL7" s="3"/>
    </row>
    <row r="8" spans="1:40" s="33" customFormat="1" ht="42" customHeight="1" x14ac:dyDescent="0.2">
      <c r="A8" s="68" t="s">
        <v>118</v>
      </c>
      <c r="B8" s="68"/>
      <c r="D8" s="18" t="s">
        <v>119</v>
      </c>
      <c r="F8" s="18" t="s">
        <v>120</v>
      </c>
      <c r="H8" s="18" t="s">
        <v>121</v>
      </c>
      <c r="J8" s="18" t="s">
        <v>122</v>
      </c>
      <c r="L8" s="18" t="s">
        <v>123</v>
      </c>
      <c r="N8" s="18" t="s">
        <v>64</v>
      </c>
      <c r="P8" s="18" t="s">
        <v>13</v>
      </c>
      <c r="R8" s="18" t="s">
        <v>14</v>
      </c>
      <c r="T8" s="18" t="s">
        <v>15</v>
      </c>
      <c r="V8" s="19" t="s">
        <v>13</v>
      </c>
      <c r="W8" s="34"/>
      <c r="X8" s="19" t="s">
        <v>14</v>
      </c>
      <c r="Z8" s="19" t="s">
        <v>13</v>
      </c>
      <c r="AA8" s="34"/>
      <c r="AB8" s="19" t="s">
        <v>16</v>
      </c>
      <c r="AD8" s="18" t="s">
        <v>13</v>
      </c>
      <c r="AF8" s="18" t="s">
        <v>17</v>
      </c>
      <c r="AH8" s="18" t="s">
        <v>14</v>
      </c>
      <c r="AJ8" s="18" t="s">
        <v>15</v>
      </c>
      <c r="AL8" s="18" t="s">
        <v>18</v>
      </c>
    </row>
    <row r="9" spans="1:40" ht="21.75" customHeight="1" x14ac:dyDescent="0.2">
      <c r="A9" s="61" t="s">
        <v>124</v>
      </c>
      <c r="B9" s="61"/>
      <c r="D9" s="5" t="s">
        <v>125</v>
      </c>
      <c r="F9" s="5" t="s">
        <v>125</v>
      </c>
      <c r="H9" s="5" t="s">
        <v>126</v>
      </c>
      <c r="J9" s="5" t="s">
        <v>127</v>
      </c>
      <c r="L9" s="7">
        <v>0</v>
      </c>
      <c r="N9" s="7">
        <v>0</v>
      </c>
      <c r="P9" s="6">
        <v>1716250</v>
      </c>
      <c r="R9" s="6">
        <v>4999999180000</v>
      </c>
      <c r="T9" s="6">
        <v>6366339613794</v>
      </c>
      <c r="V9" s="6">
        <v>0</v>
      </c>
      <c r="X9" s="6">
        <v>0</v>
      </c>
      <c r="Z9" s="6">
        <v>1367145</v>
      </c>
      <c r="AB9" s="6">
        <v>5093678777817</v>
      </c>
      <c r="AD9" s="6">
        <v>349105</v>
      </c>
      <c r="AF9" s="6">
        <v>3756677</v>
      </c>
      <c r="AH9" s="6">
        <f>1017057371440</f>
        <v>1017057371440</v>
      </c>
      <c r="AJ9" s="6">
        <v>1310523904910</v>
      </c>
      <c r="AL9" s="7">
        <v>0.28999999999999998</v>
      </c>
      <c r="AN9" s="32"/>
    </row>
    <row r="10" spans="1:40" ht="21.75" customHeight="1" x14ac:dyDescent="0.2">
      <c r="A10" s="59" t="s">
        <v>128</v>
      </c>
      <c r="B10" s="59"/>
      <c r="D10" s="8" t="s">
        <v>125</v>
      </c>
      <c r="F10" s="8" t="s">
        <v>125</v>
      </c>
      <c r="H10" s="8" t="s">
        <v>129</v>
      </c>
      <c r="J10" s="8" t="s">
        <v>130</v>
      </c>
      <c r="L10" s="10">
        <v>0</v>
      </c>
      <c r="N10" s="10">
        <v>0</v>
      </c>
      <c r="P10" s="9">
        <v>5157300</v>
      </c>
      <c r="R10" s="9">
        <v>9912493451059</v>
      </c>
      <c r="T10" s="9">
        <v>13351005698254</v>
      </c>
      <c r="V10" s="9">
        <v>0</v>
      </c>
      <c r="X10" s="9">
        <v>0</v>
      </c>
      <c r="Z10" s="9">
        <v>3785500</v>
      </c>
      <c r="AB10" s="9">
        <v>9996545479496</v>
      </c>
      <c r="AD10" s="9">
        <v>1371800</v>
      </c>
      <c r="AF10" s="9">
        <v>2623244</v>
      </c>
      <c r="AH10" s="9">
        <f>2636642917082</f>
        <v>2636642917082</v>
      </c>
      <c r="AJ10" s="9">
        <v>3595957158763</v>
      </c>
      <c r="AL10" s="10">
        <v>0.81</v>
      </c>
      <c r="AN10" s="32"/>
    </row>
    <row r="11" spans="1:40" ht="21.75" customHeight="1" x14ac:dyDescent="0.2">
      <c r="A11" s="59" t="s">
        <v>131</v>
      </c>
      <c r="B11" s="59"/>
      <c r="D11" s="8" t="s">
        <v>125</v>
      </c>
      <c r="F11" s="8" t="s">
        <v>125</v>
      </c>
      <c r="H11" s="8" t="s">
        <v>132</v>
      </c>
      <c r="J11" s="8" t="s">
        <v>133</v>
      </c>
      <c r="L11" s="10">
        <v>23</v>
      </c>
      <c r="N11" s="10">
        <v>23</v>
      </c>
      <c r="P11" s="9">
        <v>1696700</v>
      </c>
      <c r="R11" s="9">
        <v>2022893968400</v>
      </c>
      <c r="T11" s="9">
        <v>2299110580005</v>
      </c>
      <c r="V11" s="9">
        <v>0</v>
      </c>
      <c r="X11" s="9">
        <v>0</v>
      </c>
      <c r="Z11" s="9">
        <v>1696700</v>
      </c>
      <c r="AB11" s="9">
        <v>2326197034211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  <c r="AN11" s="32"/>
    </row>
    <row r="12" spans="1:40" ht="21.75" customHeight="1" x14ac:dyDescent="0.2">
      <c r="A12" s="59" t="s">
        <v>134</v>
      </c>
      <c r="B12" s="59"/>
      <c r="D12" s="8" t="s">
        <v>125</v>
      </c>
      <c r="F12" s="8" t="s">
        <v>125</v>
      </c>
      <c r="H12" s="8" t="s">
        <v>135</v>
      </c>
      <c r="J12" s="8" t="s">
        <v>136</v>
      </c>
      <c r="L12" s="10">
        <v>55.06</v>
      </c>
      <c r="N12" s="10">
        <v>55.06</v>
      </c>
      <c r="P12" s="9">
        <v>6462000</v>
      </c>
      <c r="R12" s="9">
        <v>9004982996829</v>
      </c>
      <c r="T12" s="9">
        <v>9089502841687</v>
      </c>
      <c r="V12" s="9">
        <v>0</v>
      </c>
      <c r="X12" s="9">
        <v>0</v>
      </c>
      <c r="Z12" s="9">
        <v>0</v>
      </c>
      <c r="AB12" s="9">
        <v>0</v>
      </c>
      <c r="AD12" s="9">
        <v>6462000</v>
      </c>
      <c r="AF12" s="9">
        <v>1434760</v>
      </c>
      <c r="AH12" s="9">
        <f>9004982996829</f>
        <v>9004982996829</v>
      </c>
      <c r="AJ12" s="9">
        <v>9264702634199</v>
      </c>
      <c r="AL12" s="10">
        <v>2.08</v>
      </c>
      <c r="AN12" s="32"/>
    </row>
    <row r="13" spans="1:40" ht="21.75" customHeight="1" x14ac:dyDescent="0.2">
      <c r="A13" s="59" t="s">
        <v>137</v>
      </c>
      <c r="B13" s="59"/>
      <c r="D13" s="8" t="s">
        <v>125</v>
      </c>
      <c r="F13" s="8" t="s">
        <v>125</v>
      </c>
      <c r="H13" s="8" t="s">
        <v>138</v>
      </c>
      <c r="J13" s="8" t="s">
        <v>139</v>
      </c>
      <c r="L13" s="10">
        <v>0</v>
      </c>
      <c r="N13" s="10">
        <v>0</v>
      </c>
      <c r="P13" s="9">
        <v>1052517</v>
      </c>
      <c r="R13" s="9">
        <v>1993388335644</v>
      </c>
      <c r="T13" s="9">
        <v>2542300639686</v>
      </c>
      <c r="V13" s="9">
        <v>0</v>
      </c>
      <c r="X13" s="9">
        <v>0</v>
      </c>
      <c r="Z13" s="9">
        <v>850230</v>
      </c>
      <c r="AB13" s="9">
        <v>2025305491492</v>
      </c>
      <c r="AD13" s="9">
        <v>202287</v>
      </c>
      <c r="AF13" s="9">
        <v>2445957</v>
      </c>
      <c r="AH13" s="9">
        <f>383116421167</f>
        <v>383116421167</v>
      </c>
      <c r="AJ13" s="9">
        <v>494426584313</v>
      </c>
      <c r="AL13" s="10">
        <v>0.11</v>
      </c>
      <c r="AN13" s="32"/>
    </row>
    <row r="14" spans="1:40" ht="21.75" customHeight="1" x14ac:dyDescent="0.2">
      <c r="A14" s="59" t="s">
        <v>140</v>
      </c>
      <c r="B14" s="59"/>
      <c r="D14" s="8" t="s">
        <v>125</v>
      </c>
      <c r="F14" s="8" t="s">
        <v>125</v>
      </c>
      <c r="H14" s="8" t="s">
        <v>141</v>
      </c>
      <c r="J14" s="8" t="s">
        <v>142</v>
      </c>
      <c r="L14" s="10">
        <v>18</v>
      </c>
      <c r="N14" s="10">
        <v>18</v>
      </c>
      <c r="P14" s="9">
        <v>14930000</v>
      </c>
      <c r="R14" s="9">
        <v>14930000000000</v>
      </c>
      <c r="T14" s="9">
        <v>12152907086276</v>
      </c>
      <c r="V14" s="9">
        <v>0</v>
      </c>
      <c r="X14" s="9">
        <v>0</v>
      </c>
      <c r="Z14" s="9">
        <v>0</v>
      </c>
      <c r="AB14" s="9">
        <v>0</v>
      </c>
      <c r="AD14" s="9">
        <v>14930000</v>
      </c>
      <c r="AF14" s="9">
        <v>897535</v>
      </c>
      <c r="AH14" s="9">
        <v>14930000000000</v>
      </c>
      <c r="AJ14" s="9">
        <v>13397768764194</v>
      </c>
      <c r="AL14" s="10">
        <v>3</v>
      </c>
      <c r="AN14" s="32"/>
    </row>
    <row r="15" spans="1:40" ht="21.75" customHeight="1" x14ac:dyDescent="0.2">
      <c r="A15" s="59" t="s">
        <v>143</v>
      </c>
      <c r="B15" s="59"/>
      <c r="D15" s="8" t="s">
        <v>125</v>
      </c>
      <c r="F15" s="8" t="s">
        <v>125</v>
      </c>
      <c r="H15" s="8" t="s">
        <v>144</v>
      </c>
      <c r="J15" s="8" t="s">
        <v>145</v>
      </c>
      <c r="L15" s="10">
        <v>18</v>
      </c>
      <c r="N15" s="10">
        <v>18</v>
      </c>
      <c r="P15" s="9">
        <v>7475000</v>
      </c>
      <c r="R15" s="9">
        <v>7388101536562</v>
      </c>
      <c r="T15" s="9">
        <v>6298272456171</v>
      </c>
      <c r="V15" s="9">
        <v>0</v>
      </c>
      <c r="X15" s="9">
        <v>0</v>
      </c>
      <c r="Z15" s="9">
        <v>0</v>
      </c>
      <c r="AB15" s="9">
        <v>0</v>
      </c>
      <c r="AD15" s="9">
        <v>7475000</v>
      </c>
      <c r="AF15" s="9">
        <v>832151</v>
      </c>
      <c r="AH15" s="9">
        <v>7388101536562</v>
      </c>
      <c r="AJ15" s="9">
        <v>6219201290418</v>
      </c>
      <c r="AL15" s="10">
        <v>1.39</v>
      </c>
      <c r="AN15" s="32"/>
    </row>
    <row r="16" spans="1:40" ht="21.75" customHeight="1" x14ac:dyDescent="0.2">
      <c r="A16" s="59" t="s">
        <v>146</v>
      </c>
      <c r="B16" s="59"/>
      <c r="D16" s="8" t="s">
        <v>125</v>
      </c>
      <c r="F16" s="8" t="s">
        <v>125</v>
      </c>
      <c r="H16" s="8" t="s">
        <v>147</v>
      </c>
      <c r="J16" s="8" t="s">
        <v>148</v>
      </c>
      <c r="L16" s="10">
        <v>18</v>
      </c>
      <c r="N16" s="10">
        <v>18</v>
      </c>
      <c r="P16" s="9">
        <v>4989600</v>
      </c>
      <c r="R16" s="9">
        <v>4989701638148</v>
      </c>
      <c r="T16" s="9">
        <v>4988695635000</v>
      </c>
      <c r="V16" s="9">
        <v>0</v>
      </c>
      <c r="X16" s="9">
        <v>0</v>
      </c>
      <c r="Z16" s="9">
        <v>0</v>
      </c>
      <c r="AB16" s="9">
        <v>0</v>
      </c>
      <c r="AD16" s="9">
        <v>4989600</v>
      </c>
      <c r="AF16" s="9">
        <v>1000000</v>
      </c>
      <c r="AH16" s="9">
        <v>4989701638148</v>
      </c>
      <c r="AJ16" s="9">
        <v>4988695635000</v>
      </c>
      <c r="AL16" s="10">
        <v>1.1200000000000001</v>
      </c>
      <c r="AN16" s="32"/>
    </row>
    <row r="17" spans="1:40" ht="21.75" customHeight="1" x14ac:dyDescent="0.2">
      <c r="A17" s="59" t="s">
        <v>149</v>
      </c>
      <c r="B17" s="59"/>
      <c r="D17" s="8" t="s">
        <v>125</v>
      </c>
      <c r="F17" s="8" t="s">
        <v>125</v>
      </c>
      <c r="H17" s="8" t="s">
        <v>150</v>
      </c>
      <c r="J17" s="8" t="s">
        <v>151</v>
      </c>
      <c r="L17" s="10">
        <v>18</v>
      </c>
      <c r="N17" s="10">
        <v>18</v>
      </c>
      <c r="P17" s="9">
        <v>1500000</v>
      </c>
      <c r="R17" s="9">
        <v>1500000000000</v>
      </c>
      <c r="T17" s="9">
        <v>1499728125000</v>
      </c>
      <c r="V17" s="9">
        <v>0</v>
      </c>
      <c r="X17" s="9">
        <v>0</v>
      </c>
      <c r="Z17" s="9">
        <v>0</v>
      </c>
      <c r="AB17" s="9">
        <v>0</v>
      </c>
      <c r="AD17" s="9">
        <v>1500000</v>
      </c>
      <c r="AF17" s="9">
        <v>1000000</v>
      </c>
      <c r="AH17" s="9">
        <v>1500000000000</v>
      </c>
      <c r="AJ17" s="9">
        <v>1499728125000</v>
      </c>
      <c r="AL17" s="10">
        <v>0.34</v>
      </c>
      <c r="AN17" s="32"/>
    </row>
    <row r="18" spans="1:40" ht="21.75" customHeight="1" x14ac:dyDescent="0.2">
      <c r="A18" s="59" t="s">
        <v>152</v>
      </c>
      <c r="B18" s="59"/>
      <c r="D18" s="8" t="s">
        <v>125</v>
      </c>
      <c r="F18" s="8" t="s">
        <v>125</v>
      </c>
      <c r="H18" s="8" t="s">
        <v>153</v>
      </c>
      <c r="J18" s="8" t="s">
        <v>154</v>
      </c>
      <c r="L18" s="10">
        <v>18</v>
      </c>
      <c r="N18" s="10">
        <v>18</v>
      </c>
      <c r="P18" s="9">
        <v>1968495</v>
      </c>
      <c r="R18" s="9">
        <v>1968181653416</v>
      </c>
      <c r="T18" s="9">
        <v>1968138210281</v>
      </c>
      <c r="V18" s="9">
        <v>0</v>
      </c>
      <c r="X18" s="9">
        <v>0</v>
      </c>
      <c r="Z18" s="9">
        <v>0</v>
      </c>
      <c r="AB18" s="9">
        <v>0</v>
      </c>
      <c r="AD18" s="9">
        <v>1968495</v>
      </c>
      <c r="AF18" s="9">
        <v>1000000</v>
      </c>
      <c r="AH18" s="9">
        <v>1968181653416</v>
      </c>
      <c r="AJ18" s="9">
        <v>1968138210281</v>
      </c>
      <c r="AL18" s="10">
        <v>0.44</v>
      </c>
      <c r="AN18" s="32"/>
    </row>
    <row r="19" spans="1:40" ht="21.75" customHeight="1" x14ac:dyDescent="0.2">
      <c r="A19" s="59" t="s">
        <v>155</v>
      </c>
      <c r="B19" s="59"/>
      <c r="D19" s="8" t="s">
        <v>125</v>
      </c>
      <c r="F19" s="8" t="s">
        <v>125</v>
      </c>
      <c r="H19" s="8" t="s">
        <v>156</v>
      </c>
      <c r="J19" s="8" t="s">
        <v>157</v>
      </c>
      <c r="L19" s="10">
        <v>18</v>
      </c>
      <c r="N19" s="10">
        <v>18</v>
      </c>
      <c r="P19" s="9">
        <v>3499886</v>
      </c>
      <c r="R19" s="9">
        <v>3499886000000</v>
      </c>
      <c r="T19" s="9">
        <v>3499251645662</v>
      </c>
      <c r="V19" s="9">
        <v>0</v>
      </c>
      <c r="X19" s="9">
        <v>0</v>
      </c>
      <c r="Z19" s="9">
        <v>0</v>
      </c>
      <c r="AB19" s="9">
        <v>0</v>
      </c>
      <c r="AD19" s="9">
        <v>3499886</v>
      </c>
      <c r="AF19" s="9">
        <v>1000000</v>
      </c>
      <c r="AH19" s="9">
        <v>3499886000000</v>
      </c>
      <c r="AJ19" s="9">
        <v>3499251645662</v>
      </c>
      <c r="AL19" s="10">
        <v>0.78</v>
      </c>
      <c r="AN19" s="32"/>
    </row>
    <row r="20" spans="1:40" ht="21.75" customHeight="1" x14ac:dyDescent="0.2">
      <c r="A20" s="59" t="s">
        <v>158</v>
      </c>
      <c r="B20" s="59"/>
      <c r="D20" s="8" t="s">
        <v>125</v>
      </c>
      <c r="F20" s="8" t="s">
        <v>125</v>
      </c>
      <c r="H20" s="8" t="s">
        <v>159</v>
      </c>
      <c r="J20" s="8" t="s">
        <v>160</v>
      </c>
      <c r="L20" s="10">
        <v>18</v>
      </c>
      <c r="N20" s="10">
        <v>18</v>
      </c>
      <c r="P20" s="9">
        <v>6959809</v>
      </c>
      <c r="R20" s="9">
        <v>6959809000000</v>
      </c>
      <c r="T20" s="9">
        <v>6247383976580</v>
      </c>
      <c r="V20" s="9">
        <v>0</v>
      </c>
      <c r="X20" s="9">
        <v>0</v>
      </c>
      <c r="Z20" s="9">
        <v>0</v>
      </c>
      <c r="AB20" s="9">
        <v>0</v>
      </c>
      <c r="AD20" s="9">
        <v>6959809</v>
      </c>
      <c r="AF20" s="9">
        <v>897800</v>
      </c>
      <c r="AH20" s="9">
        <v>6959809000000</v>
      </c>
      <c r="AJ20" s="9">
        <v>6247383976580</v>
      </c>
      <c r="AL20" s="10">
        <v>1.4</v>
      </c>
      <c r="AN20" s="32"/>
    </row>
    <row r="21" spans="1:40" ht="21.75" customHeight="1" x14ac:dyDescent="0.2">
      <c r="A21" s="59" t="s">
        <v>161</v>
      </c>
      <c r="B21" s="59"/>
      <c r="D21" s="8" t="s">
        <v>125</v>
      </c>
      <c r="F21" s="8" t="s">
        <v>125</v>
      </c>
      <c r="H21" s="8" t="s">
        <v>162</v>
      </c>
      <c r="J21" s="8" t="s">
        <v>163</v>
      </c>
      <c r="L21" s="10">
        <v>0</v>
      </c>
      <c r="N21" s="10">
        <v>0</v>
      </c>
      <c r="P21" s="9">
        <v>18440</v>
      </c>
      <c r="R21" s="9">
        <v>10411098059</v>
      </c>
      <c r="T21" s="9">
        <v>10425008124</v>
      </c>
      <c r="V21" s="9">
        <v>99027</v>
      </c>
      <c r="X21" s="9">
        <v>56038977313</v>
      </c>
      <c r="Z21" s="9">
        <v>0</v>
      </c>
      <c r="AB21" s="9">
        <v>0</v>
      </c>
      <c r="AD21" s="9">
        <v>117467</v>
      </c>
      <c r="AF21" s="9">
        <v>568910</v>
      </c>
      <c r="AH21" s="9">
        <v>66450075372</v>
      </c>
      <c r="AJ21" s="9">
        <v>66816038367</v>
      </c>
      <c r="AL21" s="10">
        <v>0.01</v>
      </c>
      <c r="AN21" s="32"/>
    </row>
    <row r="22" spans="1:40" ht="21.75" customHeight="1" x14ac:dyDescent="0.2">
      <c r="A22" s="59" t="s">
        <v>164</v>
      </c>
      <c r="B22" s="59"/>
      <c r="D22" s="8" t="s">
        <v>125</v>
      </c>
      <c r="F22" s="8" t="s">
        <v>125</v>
      </c>
      <c r="H22" s="8" t="s">
        <v>162</v>
      </c>
      <c r="J22" s="8" t="s">
        <v>165</v>
      </c>
      <c r="L22" s="10">
        <v>0</v>
      </c>
      <c r="N22" s="10">
        <v>0</v>
      </c>
      <c r="P22" s="9">
        <v>34500</v>
      </c>
      <c r="R22" s="9">
        <v>18246906652</v>
      </c>
      <c r="T22" s="9">
        <v>18335841026</v>
      </c>
      <c r="V22" s="9">
        <v>0</v>
      </c>
      <c r="X22" s="9">
        <v>0</v>
      </c>
      <c r="Z22" s="9">
        <v>0</v>
      </c>
      <c r="AB22" s="9">
        <v>0</v>
      </c>
      <c r="AD22" s="9">
        <v>34500</v>
      </c>
      <c r="AF22" s="9">
        <v>531760</v>
      </c>
      <c r="AH22" s="9">
        <v>18246906652</v>
      </c>
      <c r="AJ22" s="9">
        <v>18342394838</v>
      </c>
      <c r="AL22" s="10">
        <v>0</v>
      </c>
      <c r="AN22" s="32"/>
    </row>
    <row r="23" spans="1:40" ht="21.75" customHeight="1" x14ac:dyDescent="0.2">
      <c r="A23" s="59" t="s">
        <v>166</v>
      </c>
      <c r="B23" s="59"/>
      <c r="D23" s="8" t="s">
        <v>125</v>
      </c>
      <c r="F23" s="8" t="s">
        <v>125</v>
      </c>
      <c r="H23" s="8" t="s">
        <v>167</v>
      </c>
      <c r="J23" s="8" t="s">
        <v>168</v>
      </c>
      <c r="L23" s="10">
        <v>0</v>
      </c>
      <c r="N23" s="10">
        <v>0</v>
      </c>
      <c r="P23" s="9">
        <v>348600</v>
      </c>
      <c r="R23" s="9">
        <v>256534004938</v>
      </c>
      <c r="T23" s="9">
        <v>281516671853</v>
      </c>
      <c r="V23" s="9">
        <v>0</v>
      </c>
      <c r="X23" s="9">
        <v>0</v>
      </c>
      <c r="Z23" s="9">
        <v>0</v>
      </c>
      <c r="AB23" s="9">
        <v>0</v>
      </c>
      <c r="AD23" s="9">
        <v>348600</v>
      </c>
      <c r="AF23" s="9">
        <v>820450</v>
      </c>
      <c r="AH23" s="9">
        <v>256534004938</v>
      </c>
      <c r="AJ23" s="9">
        <v>285957030892</v>
      </c>
      <c r="AL23" s="10">
        <v>0.06</v>
      </c>
      <c r="AN23" s="32"/>
    </row>
    <row r="24" spans="1:40" ht="21.75" customHeight="1" x14ac:dyDescent="0.2">
      <c r="A24" s="59" t="s">
        <v>169</v>
      </c>
      <c r="B24" s="59"/>
      <c r="D24" s="8" t="s">
        <v>125</v>
      </c>
      <c r="F24" s="8" t="s">
        <v>125</v>
      </c>
      <c r="H24" s="8" t="s">
        <v>170</v>
      </c>
      <c r="J24" s="8" t="s">
        <v>171</v>
      </c>
      <c r="L24" s="10">
        <v>0</v>
      </c>
      <c r="N24" s="10">
        <v>0</v>
      </c>
      <c r="P24" s="9">
        <v>139800</v>
      </c>
      <c r="R24" s="9">
        <v>98434775600</v>
      </c>
      <c r="T24" s="9">
        <v>108579752352</v>
      </c>
      <c r="V24" s="9">
        <v>0</v>
      </c>
      <c r="X24" s="9">
        <v>0</v>
      </c>
      <c r="Z24" s="9">
        <v>0</v>
      </c>
      <c r="AB24" s="9">
        <v>0</v>
      </c>
      <c r="AD24" s="9">
        <v>139800</v>
      </c>
      <c r="AF24" s="9">
        <v>785410</v>
      </c>
      <c r="AH24" s="9">
        <v>98434775600</v>
      </c>
      <c r="AJ24" s="9">
        <v>109780416692</v>
      </c>
      <c r="AL24" s="10">
        <v>0.02</v>
      </c>
      <c r="AN24" s="32"/>
    </row>
    <row r="25" spans="1:40" ht="21.75" customHeight="1" x14ac:dyDescent="0.2">
      <c r="A25" s="59" t="s">
        <v>172</v>
      </c>
      <c r="B25" s="59"/>
      <c r="D25" s="8" t="s">
        <v>125</v>
      </c>
      <c r="F25" s="8" t="s">
        <v>125</v>
      </c>
      <c r="H25" s="8" t="s">
        <v>173</v>
      </c>
      <c r="J25" s="8" t="s">
        <v>174</v>
      </c>
      <c r="L25" s="10">
        <v>0</v>
      </c>
      <c r="N25" s="10">
        <v>0</v>
      </c>
      <c r="P25" s="9">
        <v>3632950</v>
      </c>
      <c r="R25" s="9">
        <v>2328315692850</v>
      </c>
      <c r="T25" s="9">
        <v>2598105484013</v>
      </c>
      <c r="V25" s="9">
        <v>0</v>
      </c>
      <c r="X25" s="9">
        <v>0</v>
      </c>
      <c r="Z25" s="9">
        <v>0</v>
      </c>
      <c r="AB25" s="9">
        <v>0</v>
      </c>
      <c r="AD25" s="9">
        <v>3632950</v>
      </c>
      <c r="AF25" s="9">
        <v>723990</v>
      </c>
      <c r="AH25" s="9">
        <v>2328315692850</v>
      </c>
      <c r="AJ25" s="9">
        <v>2629742743220</v>
      </c>
      <c r="AL25" s="10">
        <v>0.59</v>
      </c>
      <c r="AN25" s="32"/>
    </row>
    <row r="26" spans="1:40" ht="21.75" customHeight="1" x14ac:dyDescent="0.2">
      <c r="A26" s="59" t="s">
        <v>175</v>
      </c>
      <c r="B26" s="59"/>
      <c r="D26" s="8" t="s">
        <v>125</v>
      </c>
      <c r="F26" s="8" t="s">
        <v>125</v>
      </c>
      <c r="H26" s="8" t="s">
        <v>173</v>
      </c>
      <c r="J26" s="8" t="s">
        <v>176</v>
      </c>
      <c r="L26" s="10">
        <v>0</v>
      </c>
      <c r="N26" s="10">
        <v>0</v>
      </c>
      <c r="P26" s="9">
        <v>489300</v>
      </c>
      <c r="R26" s="9">
        <v>293096521107</v>
      </c>
      <c r="T26" s="9">
        <v>327825393875</v>
      </c>
      <c r="V26" s="9">
        <v>0</v>
      </c>
      <c r="X26" s="9">
        <v>0</v>
      </c>
      <c r="Z26" s="9">
        <v>0</v>
      </c>
      <c r="AB26" s="9">
        <v>0</v>
      </c>
      <c r="AD26" s="9">
        <v>489300</v>
      </c>
      <c r="AF26" s="9">
        <v>682390</v>
      </c>
      <c r="AH26" s="9">
        <v>293096521107</v>
      </c>
      <c r="AJ26" s="9">
        <v>333832908816</v>
      </c>
      <c r="AL26" s="10">
        <v>7.0000000000000007E-2</v>
      </c>
      <c r="AN26" s="32"/>
    </row>
    <row r="27" spans="1:40" ht="21.75" customHeight="1" x14ac:dyDescent="0.2">
      <c r="A27" s="59" t="s">
        <v>177</v>
      </c>
      <c r="B27" s="59"/>
      <c r="D27" s="8" t="s">
        <v>125</v>
      </c>
      <c r="F27" s="8" t="s">
        <v>125</v>
      </c>
      <c r="H27" s="8" t="s">
        <v>178</v>
      </c>
      <c r="J27" s="8" t="s">
        <v>179</v>
      </c>
      <c r="L27" s="10">
        <v>0</v>
      </c>
      <c r="N27" s="10">
        <v>0</v>
      </c>
      <c r="P27" s="9">
        <v>247200</v>
      </c>
      <c r="R27" s="9">
        <v>210667299512</v>
      </c>
      <c r="T27" s="9">
        <v>234036197249</v>
      </c>
      <c r="V27" s="9">
        <v>0</v>
      </c>
      <c r="X27" s="9">
        <v>0</v>
      </c>
      <c r="Z27" s="9">
        <v>0</v>
      </c>
      <c r="AB27" s="9">
        <v>0</v>
      </c>
      <c r="AD27" s="9">
        <v>247200</v>
      </c>
      <c r="AF27" s="9">
        <v>963390</v>
      </c>
      <c r="AH27" s="9">
        <v>210667299512</v>
      </c>
      <c r="AJ27" s="9">
        <v>238106843311</v>
      </c>
      <c r="AL27" s="10">
        <v>0.05</v>
      </c>
      <c r="AN27" s="32"/>
    </row>
    <row r="28" spans="1:40" ht="21.75" customHeight="1" x14ac:dyDescent="0.2">
      <c r="A28" s="59" t="s">
        <v>180</v>
      </c>
      <c r="B28" s="59"/>
      <c r="D28" s="8" t="s">
        <v>125</v>
      </c>
      <c r="F28" s="8" t="s">
        <v>125</v>
      </c>
      <c r="H28" s="8" t="s">
        <v>181</v>
      </c>
      <c r="J28" s="8" t="s">
        <v>182</v>
      </c>
      <c r="L28" s="10">
        <v>0</v>
      </c>
      <c r="N28" s="10">
        <v>0</v>
      </c>
      <c r="P28" s="9">
        <v>1791468</v>
      </c>
      <c r="R28" s="9">
        <v>998763410000</v>
      </c>
      <c r="T28" s="9">
        <v>1108108711766</v>
      </c>
      <c r="V28" s="9">
        <v>0</v>
      </c>
      <c r="X28" s="9">
        <v>0</v>
      </c>
      <c r="Z28" s="9">
        <v>0</v>
      </c>
      <c r="AB28" s="9">
        <v>0</v>
      </c>
      <c r="AD28" s="9">
        <v>1791468</v>
      </c>
      <c r="AF28" s="9">
        <v>622540</v>
      </c>
      <c r="AH28" s="9">
        <v>998763410000</v>
      </c>
      <c r="AJ28" s="9">
        <v>1115058347756</v>
      </c>
      <c r="AL28" s="10">
        <v>0.25</v>
      </c>
      <c r="AN28" s="32"/>
    </row>
    <row r="29" spans="1:40" ht="21.75" customHeight="1" x14ac:dyDescent="0.2">
      <c r="A29" s="59" t="s">
        <v>183</v>
      </c>
      <c r="B29" s="59"/>
      <c r="D29" s="8" t="s">
        <v>125</v>
      </c>
      <c r="F29" s="8" t="s">
        <v>125</v>
      </c>
      <c r="H29" s="8" t="s">
        <v>178</v>
      </c>
      <c r="J29" s="8" t="s">
        <v>184</v>
      </c>
      <c r="L29" s="10">
        <v>0</v>
      </c>
      <c r="N29" s="10">
        <v>0</v>
      </c>
      <c r="P29" s="9">
        <v>17800</v>
      </c>
      <c r="R29" s="9">
        <v>14447498129</v>
      </c>
      <c r="T29" s="9">
        <v>16078495244</v>
      </c>
      <c r="V29" s="9">
        <v>0</v>
      </c>
      <c r="X29" s="9">
        <v>0</v>
      </c>
      <c r="Z29" s="9">
        <v>0</v>
      </c>
      <c r="AB29" s="9">
        <v>0</v>
      </c>
      <c r="AD29" s="9">
        <v>17800</v>
      </c>
      <c r="AF29" s="9">
        <v>918890</v>
      </c>
      <c r="AH29" s="9">
        <v>14447498129</v>
      </c>
      <c r="AJ29" s="9">
        <v>16353277431</v>
      </c>
      <c r="AL29" s="10">
        <v>0</v>
      </c>
      <c r="AN29" s="32"/>
    </row>
    <row r="30" spans="1:40" ht="21.75" customHeight="1" x14ac:dyDescent="0.2">
      <c r="A30" s="59" t="s">
        <v>185</v>
      </c>
      <c r="B30" s="59"/>
      <c r="D30" s="8" t="s">
        <v>125</v>
      </c>
      <c r="F30" s="8" t="s">
        <v>125</v>
      </c>
      <c r="H30" s="8" t="s">
        <v>178</v>
      </c>
      <c r="J30" s="8" t="s">
        <v>186</v>
      </c>
      <c r="L30" s="10">
        <v>0</v>
      </c>
      <c r="N30" s="10">
        <v>0</v>
      </c>
      <c r="P30" s="9">
        <v>128300</v>
      </c>
      <c r="R30" s="9">
        <v>113851558829</v>
      </c>
      <c r="T30" s="9">
        <v>125894646458</v>
      </c>
      <c r="V30" s="9">
        <v>0</v>
      </c>
      <c r="X30" s="9">
        <v>0</v>
      </c>
      <c r="Z30" s="9">
        <v>128300</v>
      </c>
      <c r="AB30" s="9">
        <v>128300000000</v>
      </c>
      <c r="AD30" s="9">
        <v>0</v>
      </c>
      <c r="AF30" s="9">
        <v>0</v>
      </c>
      <c r="AH30" s="9">
        <v>0</v>
      </c>
      <c r="AJ30" s="9">
        <v>0</v>
      </c>
      <c r="AL30" s="10">
        <v>0</v>
      </c>
      <c r="AN30" s="32"/>
    </row>
    <row r="31" spans="1:40" ht="21.75" customHeight="1" x14ac:dyDescent="0.2">
      <c r="A31" s="59" t="s">
        <v>187</v>
      </c>
      <c r="B31" s="59"/>
      <c r="D31" s="8" t="s">
        <v>125</v>
      </c>
      <c r="F31" s="8" t="s">
        <v>125</v>
      </c>
      <c r="H31" s="8" t="s">
        <v>188</v>
      </c>
      <c r="J31" s="8" t="s">
        <v>189</v>
      </c>
      <c r="L31" s="10">
        <v>0</v>
      </c>
      <c r="N31" s="10">
        <v>0</v>
      </c>
      <c r="P31" s="9">
        <v>798450</v>
      </c>
      <c r="R31" s="9">
        <v>487955258878</v>
      </c>
      <c r="T31" s="9">
        <v>557264984411</v>
      </c>
      <c r="V31" s="9">
        <v>0</v>
      </c>
      <c r="X31" s="9">
        <v>0</v>
      </c>
      <c r="Z31" s="9">
        <v>0</v>
      </c>
      <c r="AB31" s="9">
        <v>0</v>
      </c>
      <c r="AD31" s="9">
        <v>798450</v>
      </c>
      <c r="AF31" s="9">
        <v>710430</v>
      </c>
      <c r="AH31" s="9">
        <v>487955258878</v>
      </c>
      <c r="AJ31" s="9">
        <v>567140020736</v>
      </c>
      <c r="AL31" s="10">
        <v>0.13</v>
      </c>
      <c r="AN31" s="32"/>
    </row>
    <row r="32" spans="1:40" ht="21.75" customHeight="1" x14ac:dyDescent="0.2">
      <c r="A32" s="59" t="s">
        <v>190</v>
      </c>
      <c r="B32" s="59"/>
      <c r="D32" s="8" t="s">
        <v>125</v>
      </c>
      <c r="F32" s="8" t="s">
        <v>125</v>
      </c>
      <c r="H32" s="8" t="s">
        <v>178</v>
      </c>
      <c r="J32" s="8" t="s">
        <v>191</v>
      </c>
      <c r="L32" s="10">
        <v>0</v>
      </c>
      <c r="N32" s="10">
        <v>0</v>
      </c>
      <c r="P32" s="9">
        <v>19600</v>
      </c>
      <c r="R32" s="9">
        <v>17079789136</v>
      </c>
      <c r="T32" s="9">
        <v>18889015745</v>
      </c>
      <c r="V32" s="9">
        <v>0</v>
      </c>
      <c r="X32" s="9">
        <v>0</v>
      </c>
      <c r="Z32" s="9">
        <v>0</v>
      </c>
      <c r="AB32" s="9">
        <v>0</v>
      </c>
      <c r="AD32" s="9">
        <v>19600</v>
      </c>
      <c r="AF32" s="9">
        <v>982210</v>
      </c>
      <c r="AH32" s="9">
        <v>17079789136</v>
      </c>
      <c r="AJ32" s="9">
        <v>19247826698</v>
      </c>
      <c r="AL32" s="10">
        <v>0</v>
      </c>
      <c r="AN32" s="32"/>
    </row>
    <row r="33" spans="1:40" ht="21.75" customHeight="1" x14ac:dyDescent="0.2">
      <c r="A33" s="59" t="s">
        <v>192</v>
      </c>
      <c r="B33" s="59"/>
      <c r="D33" s="8" t="s">
        <v>125</v>
      </c>
      <c r="F33" s="8" t="s">
        <v>125</v>
      </c>
      <c r="H33" s="8" t="s">
        <v>193</v>
      </c>
      <c r="J33" s="8" t="s">
        <v>194</v>
      </c>
      <c r="L33" s="10">
        <v>0</v>
      </c>
      <c r="N33" s="10">
        <v>0</v>
      </c>
      <c r="P33" s="9">
        <v>241100</v>
      </c>
      <c r="R33" s="9">
        <v>187052888163</v>
      </c>
      <c r="T33" s="9">
        <v>229003485593</v>
      </c>
      <c r="V33" s="9">
        <v>0</v>
      </c>
      <c r="X33" s="9">
        <v>0</v>
      </c>
      <c r="Z33" s="9">
        <v>0</v>
      </c>
      <c r="AB33" s="9">
        <v>0</v>
      </c>
      <c r="AD33" s="9">
        <v>241100</v>
      </c>
      <c r="AF33" s="9">
        <v>967200</v>
      </c>
      <c r="AH33" s="9">
        <v>187052888163</v>
      </c>
      <c r="AJ33" s="9">
        <v>233149653964</v>
      </c>
      <c r="AL33" s="10">
        <v>0.05</v>
      </c>
      <c r="AN33" s="32"/>
    </row>
    <row r="34" spans="1:40" ht="21.75" customHeight="1" x14ac:dyDescent="0.2">
      <c r="A34" s="59" t="s">
        <v>195</v>
      </c>
      <c r="B34" s="59"/>
      <c r="D34" s="8" t="s">
        <v>125</v>
      </c>
      <c r="F34" s="8" t="s">
        <v>125</v>
      </c>
      <c r="H34" s="8" t="s">
        <v>193</v>
      </c>
      <c r="J34" s="8" t="s">
        <v>196</v>
      </c>
      <c r="L34" s="10">
        <v>0</v>
      </c>
      <c r="N34" s="10">
        <v>0</v>
      </c>
      <c r="P34" s="9">
        <v>1003700</v>
      </c>
      <c r="R34" s="9">
        <v>677465690324</v>
      </c>
      <c r="T34" s="9">
        <v>746948612021</v>
      </c>
      <c r="V34" s="9">
        <v>0</v>
      </c>
      <c r="X34" s="9">
        <v>0</v>
      </c>
      <c r="Z34" s="9">
        <v>0</v>
      </c>
      <c r="AB34" s="9">
        <v>0</v>
      </c>
      <c r="AD34" s="9">
        <v>1003700</v>
      </c>
      <c r="AF34" s="9">
        <v>758950</v>
      </c>
      <c r="AH34" s="9">
        <v>677465690324</v>
      </c>
      <c r="AJ34" s="9">
        <v>761620046341</v>
      </c>
      <c r="AL34" s="10">
        <v>0.17</v>
      </c>
      <c r="AN34" s="32"/>
    </row>
    <row r="35" spans="1:40" ht="21.75" customHeight="1" x14ac:dyDescent="0.2">
      <c r="A35" s="59" t="s">
        <v>197</v>
      </c>
      <c r="B35" s="59"/>
      <c r="D35" s="8" t="s">
        <v>125</v>
      </c>
      <c r="F35" s="8" t="s">
        <v>125</v>
      </c>
      <c r="H35" s="8" t="s">
        <v>198</v>
      </c>
      <c r="J35" s="8" t="s">
        <v>199</v>
      </c>
      <c r="L35" s="10">
        <v>0</v>
      </c>
      <c r="N35" s="10">
        <v>0</v>
      </c>
      <c r="P35" s="9">
        <v>206600</v>
      </c>
      <c r="R35" s="9">
        <v>172607508435</v>
      </c>
      <c r="T35" s="9">
        <v>191584702977</v>
      </c>
      <c r="V35" s="9">
        <v>0</v>
      </c>
      <c r="X35" s="9">
        <v>0</v>
      </c>
      <c r="Z35" s="9">
        <v>0</v>
      </c>
      <c r="AB35" s="9">
        <v>0</v>
      </c>
      <c r="AD35" s="9">
        <v>206600</v>
      </c>
      <c r="AF35" s="9">
        <v>943850</v>
      </c>
      <c r="AH35" s="9">
        <v>172607508435</v>
      </c>
      <c r="AJ35" s="9">
        <v>194964066356</v>
      </c>
      <c r="AL35" s="10">
        <v>0.04</v>
      </c>
      <c r="AN35" s="32"/>
    </row>
    <row r="36" spans="1:40" ht="21.75" customHeight="1" x14ac:dyDescent="0.2">
      <c r="A36" s="59" t="s">
        <v>200</v>
      </c>
      <c r="B36" s="59"/>
      <c r="D36" s="8" t="s">
        <v>125</v>
      </c>
      <c r="F36" s="8" t="s">
        <v>125</v>
      </c>
      <c r="H36" s="8" t="s">
        <v>201</v>
      </c>
      <c r="J36" s="8" t="s">
        <v>202</v>
      </c>
      <c r="L36" s="10">
        <v>0</v>
      </c>
      <c r="N36" s="10">
        <v>0</v>
      </c>
      <c r="P36" s="9">
        <v>30500</v>
      </c>
      <c r="R36" s="9">
        <v>20408189308</v>
      </c>
      <c r="T36" s="9">
        <v>22564994353</v>
      </c>
      <c r="V36" s="9">
        <v>0</v>
      </c>
      <c r="X36" s="9">
        <v>0</v>
      </c>
      <c r="Z36" s="9">
        <v>0</v>
      </c>
      <c r="AB36" s="9">
        <v>0</v>
      </c>
      <c r="AD36" s="9">
        <v>30500</v>
      </c>
      <c r="AF36" s="9">
        <v>750910</v>
      </c>
      <c r="AH36" s="9">
        <v>20408189308</v>
      </c>
      <c r="AJ36" s="9">
        <v>22898603875</v>
      </c>
      <c r="AL36" s="10">
        <v>0.01</v>
      </c>
      <c r="AN36" s="32"/>
    </row>
    <row r="37" spans="1:40" ht="21.75" customHeight="1" x14ac:dyDescent="0.2">
      <c r="A37" s="59" t="s">
        <v>203</v>
      </c>
      <c r="B37" s="59"/>
      <c r="D37" s="8" t="s">
        <v>125</v>
      </c>
      <c r="F37" s="8" t="s">
        <v>125</v>
      </c>
      <c r="H37" s="8" t="s">
        <v>204</v>
      </c>
      <c r="J37" s="8" t="s">
        <v>205</v>
      </c>
      <c r="L37" s="10">
        <v>18</v>
      </c>
      <c r="N37" s="10">
        <v>18</v>
      </c>
      <c r="P37" s="9">
        <v>1199966</v>
      </c>
      <c r="R37" s="9">
        <v>1199966000000</v>
      </c>
      <c r="T37" s="9">
        <v>1199748506162</v>
      </c>
      <c r="V37" s="9">
        <v>0</v>
      </c>
      <c r="X37" s="9">
        <v>0</v>
      </c>
      <c r="Z37" s="9">
        <v>0</v>
      </c>
      <c r="AB37" s="9">
        <v>0</v>
      </c>
      <c r="AD37" s="9">
        <v>1199966</v>
      </c>
      <c r="AF37" s="9">
        <v>1000000</v>
      </c>
      <c r="AH37" s="9">
        <v>1199966000000</v>
      </c>
      <c r="AJ37" s="9">
        <v>1199748506162</v>
      </c>
      <c r="AL37" s="10">
        <v>0.27</v>
      </c>
      <c r="AN37" s="32"/>
    </row>
    <row r="38" spans="1:40" ht="21.75" customHeight="1" x14ac:dyDescent="0.2">
      <c r="A38" s="59" t="s">
        <v>206</v>
      </c>
      <c r="B38" s="59"/>
      <c r="D38" s="8" t="s">
        <v>125</v>
      </c>
      <c r="F38" s="8" t="s">
        <v>125</v>
      </c>
      <c r="H38" s="8" t="s">
        <v>207</v>
      </c>
      <c r="J38" s="8" t="s">
        <v>208</v>
      </c>
      <c r="L38" s="10">
        <v>18</v>
      </c>
      <c r="N38" s="10">
        <v>18</v>
      </c>
      <c r="P38" s="9">
        <v>1800000</v>
      </c>
      <c r="R38" s="9">
        <v>1800000000000</v>
      </c>
      <c r="T38" s="9">
        <v>1799673750000</v>
      </c>
      <c r="V38" s="9">
        <v>0</v>
      </c>
      <c r="X38" s="9">
        <v>0</v>
      </c>
      <c r="Z38" s="9">
        <v>0</v>
      </c>
      <c r="AB38" s="9">
        <v>0</v>
      </c>
      <c r="AD38" s="9">
        <v>1800000</v>
      </c>
      <c r="AF38" s="9">
        <v>1000000</v>
      </c>
      <c r="AH38" s="9">
        <v>1800000000000</v>
      </c>
      <c r="AJ38" s="9">
        <v>1799673750000</v>
      </c>
      <c r="AL38" s="10">
        <v>0.4</v>
      </c>
      <c r="AN38" s="32"/>
    </row>
    <row r="39" spans="1:40" ht="21.75" customHeight="1" x14ac:dyDescent="0.2">
      <c r="A39" s="59" t="s">
        <v>209</v>
      </c>
      <c r="B39" s="59"/>
      <c r="D39" s="8" t="s">
        <v>125</v>
      </c>
      <c r="F39" s="8" t="s">
        <v>125</v>
      </c>
      <c r="H39" s="8" t="s">
        <v>210</v>
      </c>
      <c r="J39" s="8" t="s">
        <v>211</v>
      </c>
      <c r="L39" s="10">
        <v>23</v>
      </c>
      <c r="N39" s="10">
        <v>23</v>
      </c>
      <c r="P39" s="9">
        <v>8000000</v>
      </c>
      <c r="R39" s="9">
        <v>8000000000000</v>
      </c>
      <c r="T39" s="9">
        <v>7998550000000</v>
      </c>
      <c r="V39" s="9">
        <v>0</v>
      </c>
      <c r="X39" s="9">
        <v>0</v>
      </c>
      <c r="Z39" s="9">
        <v>0</v>
      </c>
      <c r="AB39" s="9">
        <v>0</v>
      </c>
      <c r="AD39" s="9">
        <v>8000000</v>
      </c>
      <c r="AF39" s="9">
        <v>1000000</v>
      </c>
      <c r="AH39" s="9">
        <v>8000000000000</v>
      </c>
      <c r="AJ39" s="9">
        <v>7998550000000</v>
      </c>
      <c r="AL39" s="10">
        <v>1.79</v>
      </c>
      <c r="AN39" s="32"/>
    </row>
    <row r="40" spans="1:40" ht="21.75" customHeight="1" x14ac:dyDescent="0.2">
      <c r="A40" s="59" t="s">
        <v>212</v>
      </c>
      <c r="B40" s="59"/>
      <c r="D40" s="8" t="s">
        <v>125</v>
      </c>
      <c r="F40" s="8" t="s">
        <v>125</v>
      </c>
      <c r="H40" s="8" t="s">
        <v>213</v>
      </c>
      <c r="J40" s="8" t="s">
        <v>214</v>
      </c>
      <c r="L40" s="10">
        <v>23</v>
      </c>
      <c r="N40" s="10">
        <v>23</v>
      </c>
      <c r="P40" s="9">
        <v>1473190</v>
      </c>
      <c r="R40" s="9">
        <v>1473190000000</v>
      </c>
      <c r="T40" s="9">
        <v>1472922984312</v>
      </c>
      <c r="V40" s="9">
        <v>0</v>
      </c>
      <c r="X40" s="9">
        <v>0</v>
      </c>
      <c r="Z40" s="9">
        <v>0</v>
      </c>
      <c r="AB40" s="9">
        <v>0</v>
      </c>
      <c r="AD40" s="9">
        <v>1473190</v>
      </c>
      <c r="AF40" s="9">
        <v>1000000</v>
      </c>
      <c r="AH40" s="9">
        <v>1473190000000</v>
      </c>
      <c r="AJ40" s="9">
        <v>1472922984312</v>
      </c>
      <c r="AL40" s="10">
        <v>0.33</v>
      </c>
      <c r="AN40" s="32"/>
    </row>
    <row r="41" spans="1:40" ht="21.75" customHeight="1" x14ac:dyDescent="0.2">
      <c r="A41" s="59" t="s">
        <v>215</v>
      </c>
      <c r="B41" s="59"/>
      <c r="D41" s="8" t="s">
        <v>125</v>
      </c>
      <c r="F41" s="8" t="s">
        <v>125</v>
      </c>
      <c r="H41" s="8" t="s">
        <v>216</v>
      </c>
      <c r="J41" s="8" t="s">
        <v>217</v>
      </c>
      <c r="L41" s="10">
        <v>21</v>
      </c>
      <c r="N41" s="10">
        <v>21</v>
      </c>
      <c r="P41" s="9">
        <v>9453500</v>
      </c>
      <c r="R41" s="9">
        <v>8753033582210</v>
      </c>
      <c r="T41" s="9">
        <v>8366645842533</v>
      </c>
      <c r="V41" s="9">
        <v>0</v>
      </c>
      <c r="X41" s="9">
        <v>0</v>
      </c>
      <c r="Z41" s="9">
        <v>0</v>
      </c>
      <c r="AB41" s="9">
        <v>0</v>
      </c>
      <c r="AD41" s="9">
        <v>9453500</v>
      </c>
      <c r="AF41" s="9">
        <v>952500</v>
      </c>
      <c r="AH41" s="9">
        <v>8753033582210</v>
      </c>
      <c r="AJ41" s="9">
        <v>9002826691851</v>
      </c>
      <c r="AL41" s="10">
        <v>2.02</v>
      </c>
      <c r="AN41" s="32"/>
    </row>
    <row r="42" spans="1:40" ht="21.75" customHeight="1" x14ac:dyDescent="0.2">
      <c r="A42" s="59" t="s">
        <v>218</v>
      </c>
      <c r="B42" s="59"/>
      <c r="D42" s="8" t="s">
        <v>125</v>
      </c>
      <c r="F42" s="8" t="s">
        <v>125</v>
      </c>
      <c r="H42" s="8" t="s">
        <v>219</v>
      </c>
      <c r="J42" s="8" t="s">
        <v>220</v>
      </c>
      <c r="L42" s="10">
        <v>18.5</v>
      </c>
      <c r="N42" s="10">
        <v>18.5</v>
      </c>
      <c r="P42" s="9">
        <v>9987900</v>
      </c>
      <c r="R42" s="9">
        <v>9987900000000</v>
      </c>
      <c r="T42" s="9">
        <v>8255001044821</v>
      </c>
      <c r="V42" s="9">
        <v>0</v>
      </c>
      <c r="X42" s="9">
        <v>0</v>
      </c>
      <c r="Z42" s="9">
        <v>0</v>
      </c>
      <c r="AB42" s="9">
        <v>0</v>
      </c>
      <c r="AD42" s="9">
        <v>9987900</v>
      </c>
      <c r="AF42" s="9">
        <v>826650</v>
      </c>
      <c r="AH42" s="9">
        <v>9987900000000</v>
      </c>
      <c r="AJ42" s="9">
        <v>8255001044821</v>
      </c>
      <c r="AL42" s="10">
        <v>1.85</v>
      </c>
      <c r="AN42" s="32"/>
    </row>
    <row r="43" spans="1:40" ht="21.75" customHeight="1" x14ac:dyDescent="0.2">
      <c r="A43" s="59" t="s">
        <v>221</v>
      </c>
      <c r="B43" s="59"/>
      <c r="D43" s="8" t="s">
        <v>125</v>
      </c>
      <c r="F43" s="8" t="s">
        <v>125</v>
      </c>
      <c r="H43" s="8" t="s">
        <v>222</v>
      </c>
      <c r="J43" s="8" t="s">
        <v>223</v>
      </c>
      <c r="L43" s="10">
        <v>18</v>
      </c>
      <c r="N43" s="10">
        <v>18</v>
      </c>
      <c r="P43" s="9">
        <v>6998703</v>
      </c>
      <c r="R43" s="9">
        <v>6998107546283</v>
      </c>
      <c r="T43" s="9">
        <v>6997434485081</v>
      </c>
      <c r="V43" s="9">
        <v>0</v>
      </c>
      <c r="X43" s="9">
        <v>0</v>
      </c>
      <c r="Z43" s="9">
        <v>0</v>
      </c>
      <c r="AB43" s="9">
        <v>0</v>
      </c>
      <c r="AD43" s="9">
        <v>6998703</v>
      </c>
      <c r="AF43" s="9">
        <v>1000000</v>
      </c>
      <c r="AH43" s="9">
        <v>6998107546283</v>
      </c>
      <c r="AJ43" s="9">
        <v>6997434485081</v>
      </c>
      <c r="AL43" s="10">
        <v>1.57</v>
      </c>
      <c r="AN43" s="32"/>
    </row>
    <row r="44" spans="1:40" ht="21.75" customHeight="1" x14ac:dyDescent="0.2">
      <c r="A44" s="59" t="s">
        <v>224</v>
      </c>
      <c r="B44" s="59"/>
      <c r="D44" s="8" t="s">
        <v>125</v>
      </c>
      <c r="F44" s="8" t="s">
        <v>125</v>
      </c>
      <c r="H44" s="8" t="s">
        <v>225</v>
      </c>
      <c r="J44" s="8" t="s">
        <v>226</v>
      </c>
      <c r="L44" s="10">
        <v>18</v>
      </c>
      <c r="N44" s="10">
        <v>18</v>
      </c>
      <c r="P44" s="9">
        <v>1800000</v>
      </c>
      <c r="R44" s="9">
        <v>1800281250000</v>
      </c>
      <c r="T44" s="9">
        <v>1799133847875</v>
      </c>
      <c r="V44" s="9">
        <v>0</v>
      </c>
      <c r="X44" s="9">
        <v>0</v>
      </c>
      <c r="Z44" s="9">
        <v>0</v>
      </c>
      <c r="AB44" s="9">
        <v>0</v>
      </c>
      <c r="AD44" s="9">
        <v>1800000</v>
      </c>
      <c r="AF44" s="9">
        <v>999700</v>
      </c>
      <c r="AH44" s="9">
        <v>1800281250000</v>
      </c>
      <c r="AJ44" s="9">
        <v>1799133847875</v>
      </c>
      <c r="AL44" s="10">
        <v>0.4</v>
      </c>
      <c r="AN44" s="32"/>
    </row>
    <row r="45" spans="1:40" ht="21.75" customHeight="1" x14ac:dyDescent="0.2">
      <c r="A45" s="59" t="s">
        <v>227</v>
      </c>
      <c r="B45" s="59"/>
      <c r="D45" s="8" t="s">
        <v>125</v>
      </c>
      <c r="F45" s="8" t="s">
        <v>125</v>
      </c>
      <c r="H45" s="8" t="s">
        <v>228</v>
      </c>
      <c r="J45" s="8" t="s">
        <v>229</v>
      </c>
      <c r="L45" s="10">
        <v>18</v>
      </c>
      <c r="N45" s="10">
        <v>18</v>
      </c>
      <c r="P45" s="9">
        <v>813707</v>
      </c>
      <c r="R45" s="9">
        <v>813792439215</v>
      </c>
      <c r="T45" s="9">
        <v>813559515606</v>
      </c>
      <c r="V45" s="9">
        <v>0</v>
      </c>
      <c r="X45" s="9">
        <v>0</v>
      </c>
      <c r="Z45" s="9">
        <v>0</v>
      </c>
      <c r="AB45" s="9">
        <v>0</v>
      </c>
      <c r="AD45" s="9">
        <v>813707</v>
      </c>
      <c r="AF45" s="9">
        <v>1000000</v>
      </c>
      <c r="AH45" s="9">
        <v>813792439215</v>
      </c>
      <c r="AJ45" s="9">
        <v>813559515606</v>
      </c>
      <c r="AL45" s="10">
        <v>0.18</v>
      </c>
      <c r="AN45" s="32"/>
    </row>
    <row r="46" spans="1:40" ht="21.75" customHeight="1" x14ac:dyDescent="0.2">
      <c r="A46" s="59" t="s">
        <v>230</v>
      </c>
      <c r="B46" s="59"/>
      <c r="D46" s="8" t="s">
        <v>125</v>
      </c>
      <c r="F46" s="8" t="s">
        <v>125</v>
      </c>
      <c r="H46" s="8" t="s">
        <v>231</v>
      </c>
      <c r="J46" s="8" t="s">
        <v>232</v>
      </c>
      <c r="L46" s="10">
        <v>23</v>
      </c>
      <c r="N46" s="10">
        <v>23</v>
      </c>
      <c r="P46" s="9">
        <v>600000</v>
      </c>
      <c r="R46" s="9">
        <v>600000000000</v>
      </c>
      <c r="T46" s="9">
        <v>599891250000</v>
      </c>
      <c r="V46" s="9">
        <v>0</v>
      </c>
      <c r="X46" s="9">
        <v>0</v>
      </c>
      <c r="Z46" s="9">
        <v>0</v>
      </c>
      <c r="AB46" s="9">
        <v>0</v>
      </c>
      <c r="AD46" s="9">
        <v>600000</v>
      </c>
      <c r="AF46" s="9">
        <v>1000000</v>
      </c>
      <c r="AH46" s="9">
        <v>600000000000</v>
      </c>
      <c r="AJ46" s="9">
        <v>599891250000</v>
      </c>
      <c r="AL46" s="10">
        <v>0.13</v>
      </c>
      <c r="AN46" s="32"/>
    </row>
    <row r="47" spans="1:40" ht="21.75" customHeight="1" x14ac:dyDescent="0.2">
      <c r="A47" s="59" t="s">
        <v>233</v>
      </c>
      <c r="B47" s="59"/>
      <c r="D47" s="8" t="s">
        <v>125</v>
      </c>
      <c r="F47" s="8" t="s">
        <v>125</v>
      </c>
      <c r="H47" s="8" t="s">
        <v>234</v>
      </c>
      <c r="J47" s="8" t="s">
        <v>235</v>
      </c>
      <c r="L47" s="10">
        <v>23</v>
      </c>
      <c r="N47" s="10">
        <v>23</v>
      </c>
      <c r="P47" s="9">
        <v>10000000</v>
      </c>
      <c r="R47" s="9">
        <v>10000000000000</v>
      </c>
      <c r="T47" s="9">
        <v>8998368750000</v>
      </c>
      <c r="V47" s="9">
        <v>0</v>
      </c>
      <c r="X47" s="9">
        <v>0</v>
      </c>
      <c r="Z47" s="9">
        <v>0</v>
      </c>
      <c r="AB47" s="9">
        <v>0</v>
      </c>
      <c r="AD47" s="9">
        <v>10000000</v>
      </c>
      <c r="AF47" s="9">
        <v>900000</v>
      </c>
      <c r="AH47" s="9">
        <v>10000000000000</v>
      </c>
      <c r="AJ47" s="9">
        <v>8998368750000</v>
      </c>
      <c r="AL47" s="10">
        <v>2.02</v>
      </c>
      <c r="AN47" s="32"/>
    </row>
    <row r="48" spans="1:40" ht="21.75" customHeight="1" x14ac:dyDescent="0.2">
      <c r="A48" s="59" t="s">
        <v>236</v>
      </c>
      <c r="B48" s="59"/>
      <c r="D48" s="8" t="s">
        <v>125</v>
      </c>
      <c r="F48" s="8" t="s">
        <v>125</v>
      </c>
      <c r="H48" s="8" t="s">
        <v>237</v>
      </c>
      <c r="J48" s="8" t="s">
        <v>238</v>
      </c>
      <c r="L48" s="10">
        <v>18</v>
      </c>
      <c r="N48" s="10">
        <v>18</v>
      </c>
      <c r="P48" s="9">
        <v>4999900</v>
      </c>
      <c r="R48" s="9">
        <v>4951428653397</v>
      </c>
      <c r="T48" s="9">
        <v>4999248716807</v>
      </c>
      <c r="V48" s="9">
        <v>0</v>
      </c>
      <c r="X48" s="9">
        <v>0</v>
      </c>
      <c r="Z48" s="9">
        <v>0</v>
      </c>
      <c r="AB48" s="9">
        <v>0</v>
      </c>
      <c r="AD48" s="9">
        <v>4999900</v>
      </c>
      <c r="AF48" s="9">
        <v>1000051</v>
      </c>
      <c r="AH48" s="9">
        <v>4951428653397</v>
      </c>
      <c r="AJ48" s="9">
        <v>4999248716807</v>
      </c>
      <c r="AL48" s="10">
        <v>1.1200000000000001</v>
      </c>
      <c r="AN48" s="32"/>
    </row>
    <row r="49" spans="1:40" ht="21.75" customHeight="1" x14ac:dyDescent="0.2">
      <c r="A49" s="59" t="s">
        <v>239</v>
      </c>
      <c r="B49" s="59"/>
      <c r="D49" s="8" t="s">
        <v>125</v>
      </c>
      <c r="F49" s="8" t="s">
        <v>125</v>
      </c>
      <c r="H49" s="8" t="s">
        <v>216</v>
      </c>
      <c r="J49" s="8" t="s">
        <v>217</v>
      </c>
      <c r="L49" s="10">
        <v>18</v>
      </c>
      <c r="N49" s="10">
        <v>18</v>
      </c>
      <c r="P49" s="9">
        <v>2685000</v>
      </c>
      <c r="R49" s="9">
        <v>2685000000000</v>
      </c>
      <c r="T49" s="9">
        <v>2684513343750</v>
      </c>
      <c r="V49" s="9">
        <v>0</v>
      </c>
      <c r="X49" s="9">
        <v>0</v>
      </c>
      <c r="Z49" s="9">
        <v>0</v>
      </c>
      <c r="AB49" s="9">
        <v>0</v>
      </c>
      <c r="AD49" s="9">
        <v>2685000</v>
      </c>
      <c r="AF49" s="9">
        <v>1000000</v>
      </c>
      <c r="AH49" s="9">
        <v>2685000000000</v>
      </c>
      <c r="AJ49" s="9">
        <v>2684513343750</v>
      </c>
      <c r="AL49" s="10">
        <v>0.6</v>
      </c>
      <c r="AN49" s="32"/>
    </row>
    <row r="50" spans="1:40" ht="21.75" customHeight="1" x14ac:dyDescent="0.2">
      <c r="A50" s="59" t="s">
        <v>240</v>
      </c>
      <c r="B50" s="59"/>
      <c r="D50" s="8" t="s">
        <v>125</v>
      </c>
      <c r="F50" s="8" t="s">
        <v>125</v>
      </c>
      <c r="H50" s="8" t="s">
        <v>241</v>
      </c>
      <c r="J50" s="8" t="s">
        <v>242</v>
      </c>
      <c r="L50" s="10">
        <v>18</v>
      </c>
      <c r="N50" s="10">
        <v>18</v>
      </c>
      <c r="P50" s="9">
        <v>3954984</v>
      </c>
      <c r="R50" s="9">
        <v>3954984000000</v>
      </c>
      <c r="T50" s="9">
        <v>3562399283678</v>
      </c>
      <c r="V50" s="9">
        <v>0</v>
      </c>
      <c r="X50" s="9">
        <v>0</v>
      </c>
      <c r="Z50" s="9">
        <v>0</v>
      </c>
      <c r="AB50" s="9">
        <v>0</v>
      </c>
      <c r="AD50" s="9">
        <v>3954984</v>
      </c>
      <c r="AF50" s="9">
        <v>900900</v>
      </c>
      <c r="AH50" s="9">
        <v>3954984000000</v>
      </c>
      <c r="AJ50" s="9">
        <v>3562399283678</v>
      </c>
      <c r="AL50" s="10">
        <v>0.8</v>
      </c>
      <c r="AN50" s="32"/>
    </row>
    <row r="51" spans="1:40" ht="21.75" customHeight="1" x14ac:dyDescent="0.2">
      <c r="A51" s="59" t="s">
        <v>243</v>
      </c>
      <c r="B51" s="59"/>
      <c r="D51" s="8" t="s">
        <v>125</v>
      </c>
      <c r="F51" s="8" t="s">
        <v>125</v>
      </c>
      <c r="H51" s="8" t="s">
        <v>244</v>
      </c>
      <c r="J51" s="8" t="s">
        <v>245</v>
      </c>
      <c r="L51" s="10">
        <v>18</v>
      </c>
      <c r="N51" s="10">
        <v>18</v>
      </c>
      <c r="P51" s="9">
        <v>235783</v>
      </c>
      <c r="R51" s="9">
        <v>235799246855</v>
      </c>
      <c r="T51" s="9">
        <v>235740264331</v>
      </c>
      <c r="V51" s="9">
        <v>0</v>
      </c>
      <c r="X51" s="9">
        <v>0</v>
      </c>
      <c r="Z51" s="9">
        <v>0</v>
      </c>
      <c r="AB51" s="9">
        <v>0</v>
      </c>
      <c r="AD51" s="9">
        <v>235783</v>
      </c>
      <c r="AF51" s="9">
        <v>1000000</v>
      </c>
      <c r="AH51" s="9">
        <v>235799246855</v>
      </c>
      <c r="AJ51" s="9">
        <v>235740264331</v>
      </c>
      <c r="AL51" s="10">
        <v>0.05</v>
      </c>
      <c r="AN51" s="32"/>
    </row>
    <row r="52" spans="1:40" ht="21.75" customHeight="1" x14ac:dyDescent="0.2">
      <c r="A52" s="59" t="s">
        <v>246</v>
      </c>
      <c r="B52" s="59"/>
      <c r="D52" s="8" t="s">
        <v>125</v>
      </c>
      <c r="F52" s="8" t="s">
        <v>125</v>
      </c>
      <c r="H52" s="8" t="s">
        <v>247</v>
      </c>
      <c r="J52" s="8" t="s">
        <v>248</v>
      </c>
      <c r="L52" s="10">
        <v>23</v>
      </c>
      <c r="N52" s="10">
        <v>23</v>
      </c>
      <c r="P52" s="9">
        <v>1000000</v>
      </c>
      <c r="R52" s="9">
        <v>1000000000000</v>
      </c>
      <c r="T52" s="9">
        <v>999818750000</v>
      </c>
      <c r="V52" s="9">
        <v>0</v>
      </c>
      <c r="X52" s="9">
        <v>0</v>
      </c>
      <c r="Z52" s="9">
        <v>0</v>
      </c>
      <c r="AB52" s="9">
        <v>0</v>
      </c>
      <c r="AD52" s="9">
        <v>1000000</v>
      </c>
      <c r="AF52" s="9">
        <v>1000000</v>
      </c>
      <c r="AH52" s="9">
        <v>1000000000000</v>
      </c>
      <c r="AJ52" s="9">
        <v>999818750000</v>
      </c>
      <c r="AL52" s="10">
        <v>0.22</v>
      </c>
      <c r="AN52" s="32"/>
    </row>
    <row r="53" spans="1:40" ht="21.75" customHeight="1" x14ac:dyDescent="0.2">
      <c r="A53" s="59" t="s">
        <v>249</v>
      </c>
      <c r="B53" s="59"/>
      <c r="D53" s="8" t="s">
        <v>125</v>
      </c>
      <c r="F53" s="8" t="s">
        <v>125</v>
      </c>
      <c r="H53" s="8" t="s">
        <v>250</v>
      </c>
      <c r="J53" s="8" t="s">
        <v>251</v>
      </c>
      <c r="L53" s="10">
        <v>18</v>
      </c>
      <c r="N53" s="10">
        <v>18</v>
      </c>
      <c r="P53" s="9">
        <v>4590000</v>
      </c>
      <c r="R53" s="9">
        <v>4590000000000</v>
      </c>
      <c r="T53" s="9">
        <v>3963389105497</v>
      </c>
      <c r="V53" s="9">
        <v>0</v>
      </c>
      <c r="X53" s="9">
        <v>0</v>
      </c>
      <c r="Z53" s="9">
        <v>0</v>
      </c>
      <c r="AB53" s="9">
        <v>0</v>
      </c>
      <c r="AD53" s="9">
        <v>4590000</v>
      </c>
      <c r="AF53" s="9">
        <v>863640</v>
      </c>
      <c r="AH53" s="9">
        <v>4590000000000</v>
      </c>
      <c r="AJ53" s="9">
        <v>3963389105497</v>
      </c>
      <c r="AL53" s="10">
        <v>0.89</v>
      </c>
      <c r="AN53" s="32"/>
    </row>
    <row r="54" spans="1:40" ht="21.75" customHeight="1" x14ac:dyDescent="0.2">
      <c r="A54" s="59" t="s">
        <v>252</v>
      </c>
      <c r="B54" s="59"/>
      <c r="D54" s="8" t="s">
        <v>125</v>
      </c>
      <c r="F54" s="8" t="s">
        <v>125</v>
      </c>
      <c r="H54" s="8" t="s">
        <v>253</v>
      </c>
      <c r="J54" s="8" t="s">
        <v>254</v>
      </c>
      <c r="L54" s="10">
        <v>18</v>
      </c>
      <c r="N54" s="10">
        <v>18</v>
      </c>
      <c r="P54" s="9">
        <v>4995000</v>
      </c>
      <c r="R54" s="9">
        <v>4995078968750</v>
      </c>
      <c r="T54" s="9">
        <v>4994094656250</v>
      </c>
      <c r="V54" s="9">
        <v>0</v>
      </c>
      <c r="X54" s="9">
        <v>0</v>
      </c>
      <c r="Z54" s="9">
        <v>0</v>
      </c>
      <c r="AB54" s="9">
        <v>0</v>
      </c>
      <c r="AD54" s="9">
        <v>4995000</v>
      </c>
      <c r="AF54" s="9">
        <v>1000000</v>
      </c>
      <c r="AH54" s="9">
        <v>4995078968750</v>
      </c>
      <c r="AJ54" s="9">
        <v>4994094656250</v>
      </c>
      <c r="AL54" s="10">
        <v>1.1200000000000001</v>
      </c>
      <c r="AN54" s="32"/>
    </row>
    <row r="55" spans="1:40" ht="21.75" customHeight="1" x14ac:dyDescent="0.2">
      <c r="A55" s="59" t="s">
        <v>255</v>
      </c>
      <c r="B55" s="59"/>
      <c r="D55" s="8" t="s">
        <v>125</v>
      </c>
      <c r="F55" s="8" t="s">
        <v>125</v>
      </c>
      <c r="H55" s="8" t="s">
        <v>256</v>
      </c>
      <c r="J55" s="8" t="s">
        <v>257</v>
      </c>
      <c r="L55" s="10">
        <v>17</v>
      </c>
      <c r="N55" s="10">
        <v>17</v>
      </c>
      <c r="P55" s="9">
        <v>6732000</v>
      </c>
      <c r="R55" s="9">
        <v>6355159769614</v>
      </c>
      <c r="T55" s="9">
        <v>6690920146876</v>
      </c>
      <c r="V55" s="9">
        <v>0</v>
      </c>
      <c r="X55" s="9">
        <v>0</v>
      </c>
      <c r="Z55" s="9">
        <v>0</v>
      </c>
      <c r="AB55" s="9">
        <v>0</v>
      </c>
      <c r="AD55" s="9">
        <v>6732000</v>
      </c>
      <c r="AF55" s="9">
        <v>995034</v>
      </c>
      <c r="AH55" s="9">
        <v>6355159769614</v>
      </c>
      <c r="AJ55" s="9">
        <v>6697354772389</v>
      </c>
      <c r="AL55" s="10">
        <v>1.5</v>
      </c>
      <c r="AN55" s="32"/>
    </row>
    <row r="56" spans="1:40" ht="21.75" customHeight="1" x14ac:dyDescent="0.2">
      <c r="A56" s="59" t="s">
        <v>258</v>
      </c>
      <c r="B56" s="59"/>
      <c r="D56" s="8" t="s">
        <v>125</v>
      </c>
      <c r="F56" s="8" t="s">
        <v>125</v>
      </c>
      <c r="H56" s="8" t="s">
        <v>259</v>
      </c>
      <c r="J56" s="8" t="s">
        <v>260</v>
      </c>
      <c r="L56" s="10">
        <v>18</v>
      </c>
      <c r="N56" s="10">
        <v>18</v>
      </c>
      <c r="P56" s="9">
        <v>17396400</v>
      </c>
      <c r="R56" s="9">
        <v>17155269156217</v>
      </c>
      <c r="T56" s="9">
        <v>17206860868692</v>
      </c>
      <c r="V56" s="9">
        <v>0</v>
      </c>
      <c r="X56" s="9">
        <v>0</v>
      </c>
      <c r="Z56" s="9">
        <v>0</v>
      </c>
      <c r="AB56" s="9">
        <v>0</v>
      </c>
      <c r="AD56" s="9">
        <v>17396400</v>
      </c>
      <c r="AF56" s="9">
        <v>995324</v>
      </c>
      <c r="AH56" s="9">
        <v>17155269156217</v>
      </c>
      <c r="AJ56" s="9">
        <v>17311916079983</v>
      </c>
      <c r="AL56" s="10">
        <v>3.88</v>
      </c>
      <c r="AN56" s="32"/>
    </row>
    <row r="57" spans="1:40" ht="21.75" customHeight="1" x14ac:dyDescent="0.2">
      <c r="A57" s="59" t="s">
        <v>261</v>
      </c>
      <c r="B57" s="59"/>
      <c r="D57" s="8" t="s">
        <v>125</v>
      </c>
      <c r="F57" s="8" t="s">
        <v>125</v>
      </c>
      <c r="H57" s="8" t="s">
        <v>262</v>
      </c>
      <c r="J57" s="8" t="s">
        <v>263</v>
      </c>
      <c r="L57" s="10">
        <v>18</v>
      </c>
      <c r="N57" s="10">
        <v>18</v>
      </c>
      <c r="P57" s="9">
        <v>4990000</v>
      </c>
      <c r="R57" s="9">
        <v>4990000000000</v>
      </c>
      <c r="T57" s="9">
        <v>5190904478003</v>
      </c>
      <c r="V57" s="9">
        <v>0</v>
      </c>
      <c r="X57" s="9">
        <v>0</v>
      </c>
      <c r="Z57" s="9">
        <v>0</v>
      </c>
      <c r="AB57" s="9">
        <v>0</v>
      </c>
      <c r="AD57" s="9">
        <v>4990000</v>
      </c>
      <c r="AF57" s="9">
        <v>1040450</v>
      </c>
      <c r="AH57" s="9">
        <v>4990000000000</v>
      </c>
      <c r="AJ57" s="9">
        <v>5190904478003</v>
      </c>
      <c r="AL57" s="10">
        <v>1.1599999999999999</v>
      </c>
      <c r="AN57" s="32"/>
    </row>
    <row r="58" spans="1:40" ht="21.75" customHeight="1" x14ac:dyDescent="0.2">
      <c r="A58" s="59" t="s">
        <v>264</v>
      </c>
      <c r="B58" s="59"/>
      <c r="D58" s="8" t="s">
        <v>125</v>
      </c>
      <c r="F58" s="8" t="s">
        <v>125</v>
      </c>
      <c r="H58" s="8" t="s">
        <v>265</v>
      </c>
      <c r="J58" s="8" t="s">
        <v>266</v>
      </c>
      <c r="L58" s="10">
        <v>18</v>
      </c>
      <c r="N58" s="10">
        <v>18</v>
      </c>
      <c r="P58" s="9">
        <v>3000000</v>
      </c>
      <c r="R58" s="9">
        <v>2928660000000</v>
      </c>
      <c r="T58" s="9">
        <v>2930015838356</v>
      </c>
      <c r="V58" s="9">
        <v>0</v>
      </c>
      <c r="X58" s="9">
        <v>0</v>
      </c>
      <c r="Z58" s="9">
        <v>0</v>
      </c>
      <c r="AB58" s="9">
        <v>0</v>
      </c>
      <c r="AD58" s="9">
        <v>3000000</v>
      </c>
      <c r="AF58" s="9">
        <v>979085</v>
      </c>
      <c r="AH58" s="9">
        <v>2928660000000</v>
      </c>
      <c r="AJ58" s="9">
        <v>2936722622531</v>
      </c>
      <c r="AL58" s="10">
        <v>0.66</v>
      </c>
      <c r="AN58" s="32"/>
    </row>
    <row r="59" spans="1:40" ht="21.75" customHeight="1" x14ac:dyDescent="0.2">
      <c r="A59" s="59" t="s">
        <v>267</v>
      </c>
      <c r="B59" s="59"/>
      <c r="D59" s="8" t="s">
        <v>125</v>
      </c>
      <c r="F59" s="8" t="s">
        <v>125</v>
      </c>
      <c r="H59" s="8" t="s">
        <v>268</v>
      </c>
      <c r="J59" s="8" t="s">
        <v>269</v>
      </c>
      <c r="L59" s="10">
        <v>18</v>
      </c>
      <c r="N59" s="10">
        <v>18</v>
      </c>
      <c r="P59" s="9">
        <v>2112710</v>
      </c>
      <c r="R59" s="9">
        <v>1931336751658</v>
      </c>
      <c r="T59" s="9">
        <v>2018457368590</v>
      </c>
      <c r="V59" s="9">
        <v>0</v>
      </c>
      <c r="X59" s="9">
        <v>0</v>
      </c>
      <c r="Z59" s="9">
        <v>0</v>
      </c>
      <c r="AB59" s="9">
        <v>0</v>
      </c>
      <c r="AD59" s="9">
        <v>2112710</v>
      </c>
      <c r="AF59" s="9">
        <v>962314</v>
      </c>
      <c r="AH59" s="9">
        <v>1931336751658</v>
      </c>
      <c r="AJ59" s="9">
        <v>2032721913303</v>
      </c>
      <c r="AL59" s="10">
        <v>0.46</v>
      </c>
      <c r="AN59" s="32"/>
    </row>
    <row r="60" spans="1:40" ht="21.75" customHeight="1" x14ac:dyDescent="0.2">
      <c r="A60" s="59" t="s">
        <v>270</v>
      </c>
      <c r="B60" s="59"/>
      <c r="D60" s="8" t="s">
        <v>125</v>
      </c>
      <c r="F60" s="8" t="s">
        <v>125</v>
      </c>
      <c r="H60" s="8" t="s">
        <v>271</v>
      </c>
      <c r="J60" s="8" t="s">
        <v>272</v>
      </c>
      <c r="L60" s="10">
        <v>20.5</v>
      </c>
      <c r="N60" s="10">
        <v>20.5</v>
      </c>
      <c r="P60" s="9">
        <v>5920000</v>
      </c>
      <c r="R60" s="9">
        <v>5539792216425</v>
      </c>
      <c r="T60" s="9">
        <v>5583122595582</v>
      </c>
      <c r="V60" s="9">
        <v>0</v>
      </c>
      <c r="X60" s="9">
        <v>0</v>
      </c>
      <c r="Z60" s="9">
        <v>0</v>
      </c>
      <c r="AB60" s="9">
        <v>0</v>
      </c>
      <c r="AD60" s="9">
        <v>5920000</v>
      </c>
      <c r="AF60" s="9">
        <v>948867</v>
      </c>
      <c r="AH60" s="9">
        <v>5539792216425</v>
      </c>
      <c r="AJ60" s="9">
        <v>5616274505709</v>
      </c>
      <c r="AL60" s="10">
        <v>1.26</v>
      </c>
      <c r="AN60" s="32"/>
    </row>
    <row r="61" spans="1:40" ht="21.75" customHeight="1" x14ac:dyDescent="0.2">
      <c r="A61" s="59" t="s">
        <v>273</v>
      </c>
      <c r="B61" s="59"/>
      <c r="D61" s="8" t="s">
        <v>125</v>
      </c>
      <c r="F61" s="8" t="s">
        <v>125</v>
      </c>
      <c r="H61" s="8" t="s">
        <v>271</v>
      </c>
      <c r="J61" s="8" t="s">
        <v>274</v>
      </c>
      <c r="L61" s="10">
        <v>20.5</v>
      </c>
      <c r="N61" s="10">
        <v>20.5</v>
      </c>
      <c r="P61" s="9">
        <v>1785000</v>
      </c>
      <c r="R61" s="9">
        <v>1569590500000</v>
      </c>
      <c r="T61" s="9">
        <v>1777216521110</v>
      </c>
      <c r="V61" s="9">
        <v>0</v>
      </c>
      <c r="X61" s="9">
        <v>0</v>
      </c>
      <c r="Z61" s="9">
        <v>0</v>
      </c>
      <c r="AB61" s="9">
        <v>0</v>
      </c>
      <c r="AD61" s="9">
        <v>1785000</v>
      </c>
      <c r="AF61" s="9">
        <v>915000</v>
      </c>
      <c r="AH61" s="9">
        <v>1569590500000</v>
      </c>
      <c r="AJ61" s="9">
        <v>1632978968906</v>
      </c>
      <c r="AL61" s="10">
        <v>0.37</v>
      </c>
      <c r="AN61" s="32"/>
    </row>
    <row r="62" spans="1:40" ht="21.75" customHeight="1" x14ac:dyDescent="0.2">
      <c r="A62" s="59" t="s">
        <v>275</v>
      </c>
      <c r="B62" s="59"/>
      <c r="D62" s="8" t="s">
        <v>125</v>
      </c>
      <c r="F62" s="8" t="s">
        <v>125</v>
      </c>
      <c r="H62" s="8" t="s">
        <v>276</v>
      </c>
      <c r="J62" s="8" t="s">
        <v>277</v>
      </c>
      <c r="L62" s="10">
        <v>20.5</v>
      </c>
      <c r="N62" s="10">
        <v>20.5</v>
      </c>
      <c r="P62" s="9">
        <v>4990000</v>
      </c>
      <c r="R62" s="9">
        <v>4577683150780</v>
      </c>
      <c r="T62" s="9">
        <v>4340363466508</v>
      </c>
      <c r="V62" s="9">
        <v>0</v>
      </c>
      <c r="X62" s="9">
        <v>0</v>
      </c>
      <c r="Z62" s="9">
        <v>0</v>
      </c>
      <c r="AB62" s="9">
        <v>0</v>
      </c>
      <c r="AD62" s="9">
        <v>4990000</v>
      </c>
      <c r="AF62" s="9">
        <v>869970</v>
      </c>
      <c r="AH62" s="9">
        <v>4577683150780</v>
      </c>
      <c r="AJ62" s="9">
        <v>4340363466508</v>
      </c>
      <c r="AL62" s="10">
        <v>0.97</v>
      </c>
      <c r="AN62" s="32"/>
    </row>
    <row r="63" spans="1:40" ht="21.75" customHeight="1" x14ac:dyDescent="0.2">
      <c r="A63" s="59" t="s">
        <v>278</v>
      </c>
      <c r="B63" s="59"/>
      <c r="D63" s="8" t="s">
        <v>125</v>
      </c>
      <c r="F63" s="8" t="s">
        <v>125</v>
      </c>
      <c r="H63" s="8" t="s">
        <v>279</v>
      </c>
      <c r="J63" s="8" t="s">
        <v>280</v>
      </c>
      <c r="L63" s="10">
        <v>20.5</v>
      </c>
      <c r="N63" s="10">
        <v>20.5</v>
      </c>
      <c r="P63" s="9">
        <v>561150</v>
      </c>
      <c r="R63" s="9">
        <v>497776611392</v>
      </c>
      <c r="T63" s="9">
        <v>515367739663</v>
      </c>
      <c r="V63" s="9">
        <v>0</v>
      </c>
      <c r="X63" s="9">
        <v>0</v>
      </c>
      <c r="Z63" s="9">
        <v>0</v>
      </c>
      <c r="AB63" s="9">
        <v>0</v>
      </c>
      <c r="AD63" s="9">
        <v>561150</v>
      </c>
      <c r="AF63" s="9">
        <v>932600</v>
      </c>
      <c r="AH63" s="9">
        <v>497776611392</v>
      </c>
      <c r="AJ63" s="9">
        <v>523233636711</v>
      </c>
      <c r="AL63" s="10">
        <v>0.12</v>
      </c>
      <c r="AN63" s="32"/>
    </row>
    <row r="64" spans="1:40" ht="21.75" customHeight="1" x14ac:dyDescent="0.2">
      <c r="A64" s="59" t="s">
        <v>281</v>
      </c>
      <c r="B64" s="59"/>
      <c r="D64" s="8" t="s">
        <v>125</v>
      </c>
      <c r="F64" s="8" t="s">
        <v>125</v>
      </c>
      <c r="H64" s="8" t="s">
        <v>279</v>
      </c>
      <c r="J64" s="8" t="s">
        <v>282</v>
      </c>
      <c r="L64" s="10">
        <v>20.5</v>
      </c>
      <c r="N64" s="10">
        <v>20.5</v>
      </c>
      <c r="P64" s="9">
        <v>195000</v>
      </c>
      <c r="R64" s="9">
        <v>174347947812</v>
      </c>
      <c r="T64" s="9">
        <v>183360359910</v>
      </c>
      <c r="V64" s="9">
        <v>0</v>
      </c>
      <c r="X64" s="9">
        <v>0</v>
      </c>
      <c r="Z64" s="9">
        <v>0</v>
      </c>
      <c r="AB64" s="9">
        <v>0</v>
      </c>
      <c r="AD64" s="9">
        <v>195000</v>
      </c>
      <c r="AF64" s="9">
        <v>883900</v>
      </c>
      <c r="AH64" s="9">
        <v>174347947812</v>
      </c>
      <c r="AJ64" s="9">
        <v>172329259659</v>
      </c>
      <c r="AL64" s="10">
        <v>0.04</v>
      </c>
      <c r="AN64" s="32"/>
    </row>
    <row r="65" spans="1:40" ht="21.75" customHeight="1" x14ac:dyDescent="0.2">
      <c r="A65" s="59" t="s">
        <v>283</v>
      </c>
      <c r="B65" s="59"/>
      <c r="D65" s="8" t="s">
        <v>125</v>
      </c>
      <c r="F65" s="8" t="s">
        <v>125</v>
      </c>
      <c r="H65" s="8" t="s">
        <v>284</v>
      </c>
      <c r="J65" s="8" t="s">
        <v>285</v>
      </c>
      <c r="L65" s="10">
        <v>20.5</v>
      </c>
      <c r="N65" s="10">
        <v>20.5</v>
      </c>
      <c r="P65" s="9">
        <v>4290000</v>
      </c>
      <c r="R65" s="9">
        <v>3953699556398</v>
      </c>
      <c r="T65" s="9">
        <v>3987068162890</v>
      </c>
      <c r="V65" s="9">
        <v>0</v>
      </c>
      <c r="X65" s="9">
        <v>0</v>
      </c>
      <c r="Z65" s="9">
        <v>0</v>
      </c>
      <c r="AB65" s="9">
        <v>0</v>
      </c>
      <c r="AD65" s="9">
        <v>4290000</v>
      </c>
      <c r="AF65" s="9">
        <v>937496</v>
      </c>
      <c r="AH65" s="9">
        <v>3953699556398</v>
      </c>
      <c r="AJ65" s="9">
        <v>4021128878266</v>
      </c>
      <c r="AL65" s="10">
        <v>0.9</v>
      </c>
      <c r="AN65" s="32"/>
    </row>
    <row r="66" spans="1:40" ht="21.75" customHeight="1" x14ac:dyDescent="0.2">
      <c r="A66" s="59" t="s">
        <v>286</v>
      </c>
      <c r="B66" s="59"/>
      <c r="D66" s="8" t="s">
        <v>125</v>
      </c>
      <c r="F66" s="8" t="s">
        <v>125</v>
      </c>
      <c r="H66" s="8" t="s">
        <v>287</v>
      </c>
      <c r="J66" s="8" t="s">
        <v>288</v>
      </c>
      <c r="L66" s="10">
        <v>20.5</v>
      </c>
      <c r="N66" s="10">
        <v>20.5</v>
      </c>
      <c r="P66" s="9">
        <v>8618</v>
      </c>
      <c r="R66" s="9">
        <v>8352358436</v>
      </c>
      <c r="T66" s="9">
        <v>8439146159</v>
      </c>
      <c r="V66" s="9">
        <v>0</v>
      </c>
      <c r="X66" s="9">
        <v>0</v>
      </c>
      <c r="Z66" s="9">
        <v>0</v>
      </c>
      <c r="AB66" s="9">
        <v>0</v>
      </c>
      <c r="AD66" s="9">
        <v>8618</v>
      </c>
      <c r="AF66" s="9">
        <v>984331</v>
      </c>
      <c r="AH66" s="9">
        <v>8352358436</v>
      </c>
      <c r="AJ66" s="9">
        <v>8481427020</v>
      </c>
      <c r="AL66" s="10">
        <v>0</v>
      </c>
      <c r="AN66" s="32"/>
    </row>
    <row r="67" spans="1:40" ht="21.75" customHeight="1" x14ac:dyDescent="0.2">
      <c r="A67" s="59" t="s">
        <v>289</v>
      </c>
      <c r="B67" s="59"/>
      <c r="D67" s="8" t="s">
        <v>125</v>
      </c>
      <c r="F67" s="8" t="s">
        <v>125</v>
      </c>
      <c r="H67" s="8" t="s">
        <v>290</v>
      </c>
      <c r="J67" s="8" t="s">
        <v>291</v>
      </c>
      <c r="L67" s="10">
        <v>23</v>
      </c>
      <c r="N67" s="10">
        <v>23</v>
      </c>
      <c r="P67" s="9">
        <v>15811025</v>
      </c>
      <c r="R67" s="9">
        <v>14966752090125</v>
      </c>
      <c r="T67" s="9">
        <v>15463857543216</v>
      </c>
      <c r="V67" s="9">
        <v>0</v>
      </c>
      <c r="X67" s="9">
        <v>0</v>
      </c>
      <c r="Z67" s="9">
        <v>0</v>
      </c>
      <c r="AB67" s="9">
        <v>0</v>
      </c>
      <c r="AD67" s="9">
        <v>15811025</v>
      </c>
      <c r="AF67" s="9">
        <v>940000</v>
      </c>
      <c r="AH67" s="9">
        <v>14966752090125</v>
      </c>
      <c r="AJ67" s="9">
        <v>14859669696615</v>
      </c>
      <c r="AL67" s="10">
        <v>3.33</v>
      </c>
      <c r="AN67" s="32"/>
    </row>
    <row r="68" spans="1:40" ht="21.75" customHeight="1" x14ac:dyDescent="0.2">
      <c r="A68" s="59" t="s">
        <v>292</v>
      </c>
      <c r="B68" s="59"/>
      <c r="D68" s="8" t="s">
        <v>125</v>
      </c>
      <c r="F68" s="8" t="s">
        <v>125</v>
      </c>
      <c r="H68" s="8" t="s">
        <v>293</v>
      </c>
      <c r="J68" s="8" t="s">
        <v>294</v>
      </c>
      <c r="L68" s="10">
        <v>18</v>
      </c>
      <c r="N68" s="10">
        <v>18</v>
      </c>
      <c r="P68" s="9">
        <v>490000</v>
      </c>
      <c r="R68" s="9">
        <v>475785297980</v>
      </c>
      <c r="T68" s="9">
        <v>489911187500</v>
      </c>
      <c r="V68" s="9">
        <v>0</v>
      </c>
      <c r="X68" s="9">
        <v>0</v>
      </c>
      <c r="Z68" s="9">
        <v>0</v>
      </c>
      <c r="AB68" s="9">
        <v>0</v>
      </c>
      <c r="AD68" s="9">
        <v>490000</v>
      </c>
      <c r="AF68" s="9">
        <v>1000000</v>
      </c>
      <c r="AH68" s="9">
        <v>475785297980</v>
      </c>
      <c r="AJ68" s="9">
        <v>489911187500</v>
      </c>
      <c r="AL68" s="10">
        <v>0.11</v>
      </c>
      <c r="AN68" s="32"/>
    </row>
    <row r="69" spans="1:40" ht="21.75" customHeight="1" x14ac:dyDescent="0.2">
      <c r="A69" s="59" t="s">
        <v>295</v>
      </c>
      <c r="B69" s="59"/>
      <c r="D69" s="8" t="s">
        <v>125</v>
      </c>
      <c r="F69" s="8" t="s">
        <v>125</v>
      </c>
      <c r="H69" s="8" t="s">
        <v>296</v>
      </c>
      <c r="J69" s="8" t="s">
        <v>297</v>
      </c>
      <c r="L69" s="10">
        <v>18</v>
      </c>
      <c r="N69" s="10">
        <v>18</v>
      </c>
      <c r="P69" s="9">
        <v>5000000</v>
      </c>
      <c r="R69" s="9">
        <v>5000100000000</v>
      </c>
      <c r="T69" s="9">
        <v>4999093750000</v>
      </c>
      <c r="V69" s="9">
        <v>0</v>
      </c>
      <c r="X69" s="9">
        <v>0</v>
      </c>
      <c r="Z69" s="9">
        <v>0</v>
      </c>
      <c r="AB69" s="9">
        <v>0</v>
      </c>
      <c r="AD69" s="9">
        <v>5000000</v>
      </c>
      <c r="AF69" s="9">
        <v>1000000</v>
      </c>
      <c r="AH69" s="9">
        <v>5000100000000</v>
      </c>
      <c r="AJ69" s="9">
        <v>4999093750000</v>
      </c>
      <c r="AL69" s="10">
        <v>1.1200000000000001</v>
      </c>
      <c r="AN69" s="32"/>
    </row>
    <row r="70" spans="1:40" ht="21.75" customHeight="1" x14ac:dyDescent="0.2">
      <c r="A70" s="59" t="s">
        <v>298</v>
      </c>
      <c r="B70" s="59"/>
      <c r="D70" s="8" t="s">
        <v>125</v>
      </c>
      <c r="F70" s="8" t="s">
        <v>125</v>
      </c>
      <c r="H70" s="8" t="s">
        <v>299</v>
      </c>
      <c r="J70" s="8" t="s">
        <v>300</v>
      </c>
      <c r="L70" s="10">
        <v>23</v>
      </c>
      <c r="N70" s="10">
        <v>23</v>
      </c>
      <c r="P70" s="9">
        <v>1500000</v>
      </c>
      <c r="R70" s="9">
        <v>1500000000000</v>
      </c>
      <c r="T70" s="9">
        <v>1499728125000</v>
      </c>
      <c r="V70" s="9">
        <v>0</v>
      </c>
      <c r="X70" s="9">
        <v>0</v>
      </c>
      <c r="Z70" s="9">
        <v>0</v>
      </c>
      <c r="AB70" s="9">
        <v>0</v>
      </c>
      <c r="AD70" s="9">
        <v>1500000</v>
      </c>
      <c r="AF70" s="9">
        <v>1000000</v>
      </c>
      <c r="AH70" s="9">
        <v>1500000000000</v>
      </c>
      <c r="AJ70" s="9">
        <v>1499728125000</v>
      </c>
      <c r="AL70" s="10">
        <v>0.34</v>
      </c>
      <c r="AN70" s="32"/>
    </row>
    <row r="71" spans="1:40" ht="21.75" customHeight="1" x14ac:dyDescent="0.2">
      <c r="A71" s="59" t="s">
        <v>301</v>
      </c>
      <c r="B71" s="59"/>
      <c r="D71" s="8" t="s">
        <v>125</v>
      </c>
      <c r="F71" s="8" t="s">
        <v>125</v>
      </c>
      <c r="H71" s="8" t="s">
        <v>302</v>
      </c>
      <c r="J71" s="8" t="s">
        <v>9</v>
      </c>
      <c r="L71" s="10">
        <v>18</v>
      </c>
      <c r="N71" s="10">
        <v>18</v>
      </c>
      <c r="P71" s="9">
        <v>2998950</v>
      </c>
      <c r="R71" s="9">
        <v>2999420922173</v>
      </c>
      <c r="T71" s="9">
        <v>2998406440312</v>
      </c>
      <c r="V71" s="9">
        <v>0</v>
      </c>
      <c r="X71" s="9">
        <v>0</v>
      </c>
      <c r="Z71" s="9">
        <v>2998950</v>
      </c>
      <c r="AB71" s="9">
        <v>2998950000000</v>
      </c>
      <c r="AD71" s="9">
        <v>0</v>
      </c>
      <c r="AF71" s="9">
        <v>0</v>
      </c>
      <c r="AH71" s="9">
        <v>0</v>
      </c>
      <c r="AJ71" s="9">
        <v>0</v>
      </c>
      <c r="AL71" s="10">
        <v>0</v>
      </c>
      <c r="AN71" s="32"/>
    </row>
    <row r="72" spans="1:40" ht="21.75" customHeight="1" x14ac:dyDescent="0.2">
      <c r="A72" s="59" t="s">
        <v>303</v>
      </c>
      <c r="B72" s="59"/>
      <c r="D72" s="8" t="s">
        <v>125</v>
      </c>
      <c r="F72" s="8" t="s">
        <v>125</v>
      </c>
      <c r="H72" s="8" t="s">
        <v>304</v>
      </c>
      <c r="J72" s="8" t="s">
        <v>305</v>
      </c>
      <c r="L72" s="10">
        <v>18</v>
      </c>
      <c r="N72" s="10">
        <v>18</v>
      </c>
      <c r="P72" s="9">
        <v>1993059</v>
      </c>
      <c r="R72" s="9">
        <v>1993371283093</v>
      </c>
      <c r="T72" s="9">
        <v>1992697758056</v>
      </c>
      <c r="V72" s="9">
        <v>0</v>
      </c>
      <c r="X72" s="9">
        <v>0</v>
      </c>
      <c r="Z72" s="9">
        <v>1000</v>
      </c>
      <c r="AB72" s="9">
        <v>949827813</v>
      </c>
      <c r="AD72" s="9">
        <v>1992059</v>
      </c>
      <c r="AF72" s="9">
        <v>950000</v>
      </c>
      <c r="AH72" s="9">
        <v>1992371126408</v>
      </c>
      <c r="AJ72" s="9">
        <v>1892113042340</v>
      </c>
      <c r="AL72" s="10">
        <v>0.42</v>
      </c>
      <c r="AN72" s="32"/>
    </row>
    <row r="73" spans="1:40" ht="21.75" customHeight="1" x14ac:dyDescent="0.2">
      <c r="A73" s="59" t="s">
        <v>306</v>
      </c>
      <c r="B73" s="59"/>
      <c r="D73" s="8" t="s">
        <v>125</v>
      </c>
      <c r="F73" s="8" t="s">
        <v>125</v>
      </c>
      <c r="H73" s="8" t="s">
        <v>307</v>
      </c>
      <c r="J73" s="8" t="s">
        <v>308</v>
      </c>
      <c r="L73" s="10">
        <v>18</v>
      </c>
      <c r="N73" s="10">
        <v>18</v>
      </c>
      <c r="P73" s="9">
        <v>5999998</v>
      </c>
      <c r="R73" s="9">
        <v>5999998000000</v>
      </c>
      <c r="T73" s="9">
        <v>5998910500362</v>
      </c>
      <c r="V73" s="9">
        <v>0</v>
      </c>
      <c r="X73" s="9">
        <v>0</v>
      </c>
      <c r="Z73" s="9">
        <v>5999998</v>
      </c>
      <c r="AB73" s="9">
        <v>5143474995426</v>
      </c>
      <c r="AD73" s="9">
        <v>0</v>
      </c>
      <c r="AF73" s="9">
        <v>0</v>
      </c>
      <c r="AH73" s="9">
        <v>0</v>
      </c>
      <c r="AJ73" s="9">
        <v>0</v>
      </c>
      <c r="AL73" s="10">
        <v>0</v>
      </c>
      <c r="AN73" s="32"/>
    </row>
    <row r="74" spans="1:40" ht="21.75" customHeight="1" x14ac:dyDescent="0.2">
      <c r="A74" s="59" t="s">
        <v>309</v>
      </c>
      <c r="B74" s="59"/>
      <c r="D74" s="8" t="s">
        <v>125</v>
      </c>
      <c r="F74" s="8" t="s">
        <v>125</v>
      </c>
      <c r="H74" s="8" t="s">
        <v>304</v>
      </c>
      <c r="J74" s="8" t="s">
        <v>305</v>
      </c>
      <c r="L74" s="10">
        <v>18</v>
      </c>
      <c r="N74" s="10">
        <v>18</v>
      </c>
      <c r="P74" s="9">
        <v>4499999</v>
      </c>
      <c r="R74" s="9">
        <v>4499999000000</v>
      </c>
      <c r="T74" s="9">
        <v>4499183375181</v>
      </c>
      <c r="V74" s="9">
        <v>0</v>
      </c>
      <c r="X74" s="9">
        <v>0</v>
      </c>
      <c r="Z74" s="9">
        <v>4499999</v>
      </c>
      <c r="AB74" s="9">
        <v>4237250272199</v>
      </c>
      <c r="AD74" s="9">
        <v>0</v>
      </c>
      <c r="AF74" s="9">
        <v>0</v>
      </c>
      <c r="AH74" s="9">
        <v>0</v>
      </c>
      <c r="AJ74" s="9">
        <v>0</v>
      </c>
      <c r="AL74" s="10">
        <v>0</v>
      </c>
      <c r="AN74" s="32"/>
    </row>
    <row r="75" spans="1:40" ht="21.75" customHeight="1" x14ac:dyDescent="0.2">
      <c r="A75" s="59" t="s">
        <v>310</v>
      </c>
      <c r="B75" s="59"/>
      <c r="D75" s="8" t="s">
        <v>125</v>
      </c>
      <c r="F75" s="8" t="s">
        <v>125</v>
      </c>
      <c r="H75" s="8" t="s">
        <v>307</v>
      </c>
      <c r="J75" s="8" t="s">
        <v>311</v>
      </c>
      <c r="L75" s="10">
        <v>18</v>
      </c>
      <c r="N75" s="10">
        <v>18</v>
      </c>
      <c r="P75" s="9">
        <v>999998</v>
      </c>
      <c r="R75" s="9">
        <v>999998000000</v>
      </c>
      <c r="T75" s="9">
        <v>999816750362</v>
      </c>
      <c r="V75" s="9">
        <v>0</v>
      </c>
      <c r="X75" s="9">
        <v>0</v>
      </c>
      <c r="Z75" s="9">
        <v>2000</v>
      </c>
      <c r="AB75" s="9">
        <v>1852164236</v>
      </c>
      <c r="AD75" s="9">
        <v>997998</v>
      </c>
      <c r="AF75" s="9">
        <v>902500</v>
      </c>
      <c r="AH75" s="9">
        <v>997998000000</v>
      </c>
      <c r="AJ75" s="9">
        <v>900529944358</v>
      </c>
      <c r="AL75" s="10">
        <v>0.2</v>
      </c>
      <c r="AN75" s="32"/>
    </row>
    <row r="76" spans="1:40" ht="21.75" customHeight="1" x14ac:dyDescent="0.2">
      <c r="A76" s="59" t="s">
        <v>312</v>
      </c>
      <c r="B76" s="59"/>
      <c r="D76" s="8" t="s">
        <v>125</v>
      </c>
      <c r="F76" s="8" t="s">
        <v>125</v>
      </c>
      <c r="H76" s="8" t="s">
        <v>307</v>
      </c>
      <c r="J76" s="8" t="s">
        <v>308</v>
      </c>
      <c r="L76" s="10">
        <v>18</v>
      </c>
      <c r="N76" s="10">
        <v>18</v>
      </c>
      <c r="P76" s="9">
        <v>999800</v>
      </c>
      <c r="R76" s="9">
        <v>999800000000</v>
      </c>
      <c r="T76" s="9">
        <v>999618786250</v>
      </c>
      <c r="V76" s="9">
        <v>0</v>
      </c>
      <c r="X76" s="9">
        <v>0</v>
      </c>
      <c r="Z76" s="9">
        <v>3000</v>
      </c>
      <c r="AB76" s="9">
        <v>2718407201</v>
      </c>
      <c r="AD76" s="9">
        <v>996800</v>
      </c>
      <c r="AF76" s="9">
        <v>866400</v>
      </c>
      <c r="AH76" s="9">
        <v>996800000000</v>
      </c>
      <c r="AJ76" s="9">
        <v>863470987512</v>
      </c>
      <c r="AL76" s="10">
        <v>0.19</v>
      </c>
      <c r="AN76" s="32"/>
    </row>
    <row r="77" spans="1:40" ht="21.75" customHeight="1" x14ac:dyDescent="0.2">
      <c r="A77" s="59" t="s">
        <v>313</v>
      </c>
      <c r="B77" s="59"/>
      <c r="D77" s="8" t="s">
        <v>125</v>
      </c>
      <c r="F77" s="8" t="s">
        <v>125</v>
      </c>
      <c r="H77" s="8" t="s">
        <v>304</v>
      </c>
      <c r="J77" s="8" t="s">
        <v>305</v>
      </c>
      <c r="L77" s="10">
        <v>18</v>
      </c>
      <c r="N77" s="10">
        <v>18</v>
      </c>
      <c r="P77" s="9">
        <v>4799000</v>
      </c>
      <c r="R77" s="9">
        <v>4799000000000</v>
      </c>
      <c r="T77" s="9">
        <v>4798130181250</v>
      </c>
      <c r="V77" s="9">
        <v>0</v>
      </c>
      <c r="X77" s="9">
        <v>0</v>
      </c>
      <c r="Z77" s="9">
        <v>0</v>
      </c>
      <c r="AB77" s="9">
        <v>0</v>
      </c>
      <c r="AD77" s="9">
        <v>4799000</v>
      </c>
      <c r="AF77" s="9">
        <v>1000000</v>
      </c>
      <c r="AH77" s="9">
        <v>4799000000000</v>
      </c>
      <c r="AJ77" s="9">
        <v>4798130181250</v>
      </c>
      <c r="AL77" s="10">
        <v>1.08</v>
      </c>
      <c r="AN77" s="32"/>
    </row>
    <row r="78" spans="1:40" ht="21.75" customHeight="1" x14ac:dyDescent="0.2">
      <c r="A78" s="59" t="s">
        <v>314</v>
      </c>
      <c r="B78" s="59"/>
      <c r="D78" s="8" t="s">
        <v>125</v>
      </c>
      <c r="F78" s="8" t="s">
        <v>125</v>
      </c>
      <c r="H78" s="8" t="s">
        <v>307</v>
      </c>
      <c r="J78" s="8" t="s">
        <v>229</v>
      </c>
      <c r="L78" s="10">
        <v>18</v>
      </c>
      <c r="N78" s="10">
        <v>18</v>
      </c>
      <c r="P78" s="9">
        <v>3999800</v>
      </c>
      <c r="R78" s="9">
        <v>3999800000000</v>
      </c>
      <c r="T78" s="9">
        <v>3999075036250</v>
      </c>
      <c r="V78" s="9">
        <v>0</v>
      </c>
      <c r="X78" s="9">
        <v>0</v>
      </c>
      <c r="Z78" s="9">
        <v>2000</v>
      </c>
      <c r="AB78" s="9">
        <v>1852164236</v>
      </c>
      <c r="AD78" s="9">
        <v>3997800</v>
      </c>
      <c r="AF78" s="9">
        <v>902500</v>
      </c>
      <c r="AH78" s="9">
        <v>3997800000000</v>
      </c>
      <c r="AJ78" s="9">
        <v>3607360547371</v>
      </c>
      <c r="AL78" s="10">
        <v>0.81</v>
      </c>
      <c r="AN78" s="32"/>
    </row>
    <row r="79" spans="1:40" ht="21.75" customHeight="1" x14ac:dyDescent="0.2">
      <c r="A79" s="59" t="s">
        <v>315</v>
      </c>
      <c r="B79" s="59"/>
      <c r="D79" s="8" t="s">
        <v>125</v>
      </c>
      <c r="F79" s="8" t="s">
        <v>125</v>
      </c>
      <c r="H79" s="8" t="s">
        <v>201</v>
      </c>
      <c r="J79" s="8" t="s">
        <v>316</v>
      </c>
      <c r="L79" s="10">
        <v>18</v>
      </c>
      <c r="N79" s="10">
        <v>18</v>
      </c>
      <c r="P79" s="9">
        <v>5999990</v>
      </c>
      <c r="R79" s="9">
        <v>5999990000000</v>
      </c>
      <c r="T79" s="9">
        <v>5689887036139</v>
      </c>
      <c r="V79" s="9">
        <v>0</v>
      </c>
      <c r="X79" s="9">
        <v>0</v>
      </c>
      <c r="Z79" s="9">
        <v>0</v>
      </c>
      <c r="AB79" s="9">
        <v>0</v>
      </c>
      <c r="AD79" s="9">
        <v>5999990</v>
      </c>
      <c r="AF79" s="9">
        <v>1000000</v>
      </c>
      <c r="AH79" s="9">
        <v>5999990000000</v>
      </c>
      <c r="AJ79" s="9">
        <v>5998902501812</v>
      </c>
      <c r="AL79" s="10">
        <v>1.34</v>
      </c>
      <c r="AN79" s="32"/>
    </row>
    <row r="80" spans="1:40" ht="21.75" customHeight="1" x14ac:dyDescent="0.2">
      <c r="A80" s="59" t="s">
        <v>317</v>
      </c>
      <c r="B80" s="59"/>
      <c r="D80" s="8" t="s">
        <v>125</v>
      </c>
      <c r="F80" s="8" t="s">
        <v>125</v>
      </c>
      <c r="H80" s="8" t="s">
        <v>318</v>
      </c>
      <c r="J80" s="8" t="s">
        <v>316</v>
      </c>
      <c r="L80" s="10">
        <v>18</v>
      </c>
      <c r="N80" s="10">
        <v>18</v>
      </c>
      <c r="P80" s="9">
        <v>0</v>
      </c>
      <c r="R80" s="9">
        <v>0</v>
      </c>
      <c r="T80" s="9">
        <v>0</v>
      </c>
      <c r="V80" s="9">
        <v>4999999</v>
      </c>
      <c r="X80" s="9">
        <v>4999999000000</v>
      </c>
      <c r="Z80" s="9">
        <v>0</v>
      </c>
      <c r="AB80" s="9">
        <v>0</v>
      </c>
      <c r="AD80" s="9">
        <v>4999999</v>
      </c>
      <c r="AF80" s="9">
        <v>1000000</v>
      </c>
      <c r="AH80" s="9">
        <v>4999999000000</v>
      </c>
      <c r="AJ80" s="9">
        <v>4999092750181</v>
      </c>
      <c r="AL80" s="10">
        <v>1.1200000000000001</v>
      </c>
      <c r="AN80" s="32"/>
    </row>
    <row r="81" spans="1:40" ht="21.75" customHeight="1" x14ac:dyDescent="0.2">
      <c r="A81" s="59" t="s">
        <v>319</v>
      </c>
      <c r="B81" s="59"/>
      <c r="D81" s="8" t="s">
        <v>125</v>
      </c>
      <c r="F81" s="8" t="s">
        <v>125</v>
      </c>
      <c r="H81" s="8" t="s">
        <v>320</v>
      </c>
      <c r="J81" s="8" t="s">
        <v>321</v>
      </c>
      <c r="L81" s="10">
        <v>0</v>
      </c>
      <c r="N81" s="10">
        <v>0</v>
      </c>
      <c r="P81" s="9">
        <v>0</v>
      </c>
      <c r="R81" s="9">
        <v>0</v>
      </c>
      <c r="T81" s="9">
        <v>0</v>
      </c>
      <c r="V81" s="9">
        <v>13000</v>
      </c>
      <c r="X81" s="9">
        <v>6770326898</v>
      </c>
      <c r="Z81" s="9">
        <v>0</v>
      </c>
      <c r="AB81" s="9">
        <v>0</v>
      </c>
      <c r="AD81" s="9">
        <v>13000</v>
      </c>
      <c r="AF81" s="9">
        <v>522970</v>
      </c>
      <c r="AH81" s="9">
        <v>6770326898</v>
      </c>
      <c r="AJ81" s="9">
        <v>6797377751</v>
      </c>
      <c r="AL81" s="10">
        <v>0</v>
      </c>
      <c r="AN81" s="32"/>
    </row>
    <row r="82" spans="1:40" ht="21.75" customHeight="1" x14ac:dyDescent="0.2">
      <c r="A82" s="59" t="s">
        <v>322</v>
      </c>
      <c r="B82" s="59"/>
      <c r="D82" s="8" t="s">
        <v>125</v>
      </c>
      <c r="F82" s="8" t="s">
        <v>125</v>
      </c>
      <c r="H82" s="8" t="s">
        <v>181</v>
      </c>
      <c r="J82" s="8" t="s">
        <v>323</v>
      </c>
      <c r="L82" s="10">
        <v>0</v>
      </c>
      <c r="N82" s="10">
        <v>0</v>
      </c>
      <c r="P82" s="9">
        <v>0</v>
      </c>
      <c r="R82" s="9">
        <v>0</v>
      </c>
      <c r="T82" s="9">
        <v>0</v>
      </c>
      <c r="V82" s="9">
        <v>63900</v>
      </c>
      <c r="X82" s="9">
        <v>34554937939</v>
      </c>
      <c r="Z82" s="9">
        <v>0</v>
      </c>
      <c r="AB82" s="9">
        <v>0</v>
      </c>
      <c r="AD82" s="9">
        <v>63900</v>
      </c>
      <c r="AF82" s="9">
        <v>543190</v>
      </c>
      <c r="AH82" s="9">
        <v>34554937939</v>
      </c>
      <c r="AJ82" s="9">
        <v>34703549841</v>
      </c>
      <c r="AL82" s="10">
        <v>0.01</v>
      </c>
      <c r="AN82" s="32"/>
    </row>
    <row r="83" spans="1:40" ht="21.75" customHeight="1" x14ac:dyDescent="0.2">
      <c r="A83" s="59" t="s">
        <v>324</v>
      </c>
      <c r="B83" s="59"/>
      <c r="D83" s="8" t="s">
        <v>125</v>
      </c>
      <c r="F83" s="8" t="s">
        <v>125</v>
      </c>
      <c r="H83" s="8" t="s">
        <v>162</v>
      </c>
      <c r="J83" s="8" t="s">
        <v>325</v>
      </c>
      <c r="L83" s="10">
        <v>0</v>
      </c>
      <c r="N83" s="10">
        <v>0</v>
      </c>
      <c r="P83" s="9">
        <v>0</v>
      </c>
      <c r="R83" s="9">
        <v>0</v>
      </c>
      <c r="T83" s="9">
        <v>0</v>
      </c>
      <c r="V83" s="9">
        <v>30431</v>
      </c>
      <c r="X83" s="9">
        <v>16511809715</v>
      </c>
      <c r="Z83" s="9">
        <v>0</v>
      </c>
      <c r="AB83" s="9">
        <v>0</v>
      </c>
      <c r="AD83" s="9">
        <v>30431</v>
      </c>
      <c r="AF83" s="9">
        <v>545450</v>
      </c>
      <c r="AH83" s="9">
        <v>16511809715</v>
      </c>
      <c r="AJ83" s="9">
        <v>16595580455</v>
      </c>
      <c r="AL83" s="10">
        <v>0</v>
      </c>
      <c r="AN83" s="32"/>
    </row>
    <row r="84" spans="1:40" ht="21.75" customHeight="1" x14ac:dyDescent="0.2">
      <c r="A84" s="55" t="s">
        <v>326</v>
      </c>
      <c r="B84" s="55"/>
      <c r="D84" s="11" t="s">
        <v>327</v>
      </c>
      <c r="F84" s="11" t="s">
        <v>327</v>
      </c>
      <c r="H84" s="11" t="s">
        <v>276</v>
      </c>
      <c r="J84" s="11" t="s">
        <v>316</v>
      </c>
      <c r="L84" s="14">
        <v>18</v>
      </c>
      <c r="N84" s="14">
        <v>18</v>
      </c>
      <c r="P84" s="35">
        <v>4999999</v>
      </c>
      <c r="R84" s="13">
        <v>4999999000000</v>
      </c>
      <c r="T84" s="13">
        <v>4999999000000</v>
      </c>
      <c r="V84" s="35">
        <v>0</v>
      </c>
      <c r="X84" s="13">
        <v>0</v>
      </c>
      <c r="Z84" s="35">
        <v>4999999</v>
      </c>
      <c r="AB84" s="13">
        <v>4999999000000</v>
      </c>
      <c r="AD84" s="35">
        <v>0</v>
      </c>
      <c r="AF84" s="35">
        <v>0</v>
      </c>
      <c r="AH84" s="13">
        <v>0</v>
      </c>
      <c r="AJ84" s="13">
        <v>0</v>
      </c>
      <c r="AL84" s="14">
        <v>0</v>
      </c>
      <c r="AN84" s="32"/>
    </row>
    <row r="85" spans="1:40" ht="21.75" customHeight="1" x14ac:dyDescent="0.2">
      <c r="A85" s="58" t="s">
        <v>58</v>
      </c>
      <c r="B85" s="58"/>
      <c r="D85" s="16"/>
      <c r="F85" s="16"/>
      <c r="H85" s="16"/>
      <c r="J85" s="16"/>
      <c r="L85" s="16"/>
      <c r="N85" s="16"/>
      <c r="P85" s="35"/>
      <c r="R85" s="16">
        <f>SUM(R9:R84)</f>
        <v>257829019148791</v>
      </c>
      <c r="T85" s="16">
        <f>SUM(T9:T84)</f>
        <v>256498344764376</v>
      </c>
      <c r="V85" s="35"/>
      <c r="X85" s="16">
        <v>5113875051865</v>
      </c>
      <c r="Z85" s="35"/>
      <c r="AB85" s="16">
        <v>36957073614127</v>
      </c>
      <c r="AD85" s="35"/>
      <c r="AE85" s="36"/>
      <c r="AF85" s="35"/>
      <c r="AH85" s="16">
        <f>SUM(AH9:AH84)</f>
        <v>229429667337555</v>
      </c>
      <c r="AJ85" s="16">
        <v>224925612325608</v>
      </c>
      <c r="AL85" s="17">
        <v>50.36</v>
      </c>
    </row>
    <row r="93" spans="1:40" ht="18.75" x14ac:dyDescent="0.2">
      <c r="AH93" s="26"/>
    </row>
    <row r="94" spans="1:40" x14ac:dyDescent="0.2">
      <c r="AH94" s="32"/>
    </row>
  </sheetData>
  <mergeCells count="88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4"/>
  <sheetViews>
    <sheetView rightToLeft="1" workbookViewId="0">
      <selection activeCell="A9" sqref="A9:A23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4.45" customHeight="1" x14ac:dyDescent="0.2">
      <c r="A4" s="64" t="s">
        <v>328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4.45" customHeight="1" x14ac:dyDescent="0.2">
      <c r="A5" s="64" t="s">
        <v>329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4.45" customHeight="1" x14ac:dyDescent="0.2"/>
    <row r="7" spans="1:13" ht="14.45" customHeight="1" x14ac:dyDescent="0.2">
      <c r="C7" s="60" t="s">
        <v>9</v>
      </c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3" ht="14.45" customHeight="1" x14ac:dyDescent="0.2">
      <c r="A8" s="2" t="s">
        <v>330</v>
      </c>
      <c r="C8" s="4" t="s">
        <v>13</v>
      </c>
      <c r="D8" s="3"/>
      <c r="E8" s="4" t="s">
        <v>331</v>
      </c>
      <c r="F8" s="3"/>
      <c r="G8" s="4" t="s">
        <v>332</v>
      </c>
      <c r="H8" s="3"/>
      <c r="I8" s="4" t="s">
        <v>333</v>
      </c>
      <c r="J8" s="3"/>
      <c r="K8" s="4" t="s">
        <v>334</v>
      </c>
      <c r="L8" s="3"/>
      <c r="M8" s="4" t="s">
        <v>335</v>
      </c>
    </row>
    <row r="9" spans="1:13" ht="21.75" customHeight="1" x14ac:dyDescent="0.2">
      <c r="A9" s="5" t="s">
        <v>283</v>
      </c>
      <c r="C9" s="6">
        <v>4290000</v>
      </c>
      <c r="E9" s="6">
        <v>960000</v>
      </c>
      <c r="G9" s="6">
        <v>937496</v>
      </c>
      <c r="I9" s="7" t="s">
        <v>336</v>
      </c>
      <c r="K9" s="6">
        <v>4021128878266</v>
      </c>
      <c r="M9" s="5" t="s">
        <v>337</v>
      </c>
    </row>
    <row r="10" spans="1:13" ht="21.75" customHeight="1" x14ac:dyDescent="0.2">
      <c r="A10" s="8" t="s">
        <v>140</v>
      </c>
      <c r="C10" s="9">
        <v>14930000</v>
      </c>
      <c r="E10" s="9">
        <v>904600</v>
      </c>
      <c r="G10" s="9">
        <v>897535</v>
      </c>
      <c r="I10" s="10" t="s">
        <v>338</v>
      </c>
      <c r="K10" s="9">
        <v>13397768764194</v>
      </c>
      <c r="M10" s="8" t="s">
        <v>337</v>
      </c>
    </row>
    <row r="11" spans="1:13" ht="21.75" customHeight="1" x14ac:dyDescent="0.2">
      <c r="A11" s="8" t="s">
        <v>218</v>
      </c>
      <c r="C11" s="9">
        <v>9987900</v>
      </c>
      <c r="E11" s="9">
        <v>918500</v>
      </c>
      <c r="G11" s="9">
        <v>826650</v>
      </c>
      <c r="I11" s="10" t="s">
        <v>339</v>
      </c>
      <c r="K11" s="9">
        <v>8255001044821</v>
      </c>
      <c r="M11" s="8" t="s">
        <v>337</v>
      </c>
    </row>
    <row r="12" spans="1:13" ht="21.75" customHeight="1" x14ac:dyDescent="0.2">
      <c r="A12" s="8" t="s">
        <v>286</v>
      </c>
      <c r="C12" s="9">
        <v>8618</v>
      </c>
      <c r="E12" s="9">
        <v>981350</v>
      </c>
      <c r="G12" s="9">
        <v>984331</v>
      </c>
      <c r="I12" s="10" t="s">
        <v>340</v>
      </c>
      <c r="K12" s="9">
        <v>8481427020</v>
      </c>
      <c r="M12" s="8" t="s">
        <v>337</v>
      </c>
    </row>
    <row r="13" spans="1:13" ht="21.75" customHeight="1" x14ac:dyDescent="0.2">
      <c r="A13" s="8" t="s">
        <v>137</v>
      </c>
      <c r="C13" s="9">
        <v>202287</v>
      </c>
      <c r="E13" s="9">
        <v>2383796</v>
      </c>
      <c r="G13" s="9">
        <v>2445957</v>
      </c>
      <c r="I13" s="10" t="s">
        <v>341</v>
      </c>
      <c r="K13" s="9">
        <v>494426584313</v>
      </c>
      <c r="M13" s="8" t="s">
        <v>337</v>
      </c>
    </row>
    <row r="14" spans="1:13" ht="21.75" customHeight="1" x14ac:dyDescent="0.2">
      <c r="A14" s="8" t="s">
        <v>233</v>
      </c>
      <c r="C14" s="9">
        <v>10000000</v>
      </c>
      <c r="E14" s="9">
        <v>1000000</v>
      </c>
      <c r="G14" s="9">
        <v>900000</v>
      </c>
      <c r="I14" s="10" t="s">
        <v>339</v>
      </c>
      <c r="K14" s="9">
        <v>8998368750000</v>
      </c>
      <c r="M14" s="8" t="s">
        <v>337</v>
      </c>
    </row>
    <row r="15" spans="1:13" ht="21.75" customHeight="1" x14ac:dyDescent="0.2">
      <c r="A15" s="8" t="s">
        <v>264</v>
      </c>
      <c r="C15" s="9">
        <v>3000000</v>
      </c>
      <c r="E15" s="9">
        <v>976200</v>
      </c>
      <c r="G15" s="9">
        <v>979085</v>
      </c>
      <c r="I15" s="10" t="s">
        <v>340</v>
      </c>
      <c r="K15" s="9">
        <v>2936722622531</v>
      </c>
      <c r="M15" s="8" t="s">
        <v>337</v>
      </c>
    </row>
    <row r="16" spans="1:13" ht="21.75" customHeight="1" x14ac:dyDescent="0.2">
      <c r="A16" s="8" t="s">
        <v>255</v>
      </c>
      <c r="C16" s="9">
        <v>6732000</v>
      </c>
      <c r="E16" s="9">
        <v>993800</v>
      </c>
      <c r="G16" s="9">
        <v>995034</v>
      </c>
      <c r="I16" s="10" t="s">
        <v>342</v>
      </c>
      <c r="K16" s="9">
        <v>6697354772389</v>
      </c>
      <c r="M16" s="8" t="s">
        <v>337</v>
      </c>
    </row>
    <row r="17" spans="1:13" ht="21.75" customHeight="1" x14ac:dyDescent="0.2">
      <c r="A17" s="8" t="s">
        <v>249</v>
      </c>
      <c r="C17" s="9">
        <v>4590000</v>
      </c>
      <c r="E17" s="9">
        <v>959600</v>
      </c>
      <c r="G17" s="9">
        <v>863640</v>
      </c>
      <c r="I17" s="10" t="s">
        <v>339</v>
      </c>
      <c r="K17" s="9">
        <v>3963389105497</v>
      </c>
      <c r="M17" s="8" t="s">
        <v>337</v>
      </c>
    </row>
    <row r="18" spans="1:13" ht="21.75" customHeight="1" x14ac:dyDescent="0.2">
      <c r="A18" s="8" t="s">
        <v>124</v>
      </c>
      <c r="C18" s="9">
        <v>349105</v>
      </c>
      <c r="E18" s="9">
        <v>3791602</v>
      </c>
      <c r="G18" s="9">
        <v>3756677</v>
      </c>
      <c r="I18" s="10" t="s">
        <v>343</v>
      </c>
      <c r="K18" s="9">
        <v>1310523904910</v>
      </c>
      <c r="M18" s="8" t="s">
        <v>337</v>
      </c>
    </row>
    <row r="19" spans="1:13" ht="21.75" customHeight="1" x14ac:dyDescent="0.2">
      <c r="A19" s="8" t="s">
        <v>270</v>
      </c>
      <c r="C19" s="9">
        <v>5920000</v>
      </c>
      <c r="E19" s="9">
        <v>951060</v>
      </c>
      <c r="G19" s="9">
        <v>948867</v>
      </c>
      <c r="I19" s="10" t="s">
        <v>344</v>
      </c>
      <c r="K19" s="9">
        <v>5616274505709</v>
      </c>
      <c r="M19" s="8" t="s">
        <v>337</v>
      </c>
    </row>
    <row r="20" spans="1:13" ht="21.75" customHeight="1" x14ac:dyDescent="0.2">
      <c r="A20" s="8" t="s">
        <v>143</v>
      </c>
      <c r="C20" s="9">
        <v>7475000</v>
      </c>
      <c r="E20" s="9">
        <v>923000</v>
      </c>
      <c r="G20" s="9">
        <v>832151</v>
      </c>
      <c r="I20" s="10" t="s">
        <v>345</v>
      </c>
      <c r="K20" s="9">
        <v>6219201290418</v>
      </c>
      <c r="M20" s="8" t="s">
        <v>337</v>
      </c>
    </row>
    <row r="21" spans="1:13" ht="21.75" customHeight="1" x14ac:dyDescent="0.2">
      <c r="A21" s="8" t="s">
        <v>258</v>
      </c>
      <c r="C21" s="9">
        <v>17396400</v>
      </c>
      <c r="E21" s="9">
        <v>987970</v>
      </c>
      <c r="G21" s="9">
        <v>995324</v>
      </c>
      <c r="I21" s="10" t="s">
        <v>346</v>
      </c>
      <c r="K21" s="9">
        <v>17311916079983</v>
      </c>
      <c r="M21" s="8" t="s">
        <v>337</v>
      </c>
    </row>
    <row r="22" spans="1:13" ht="21.75" customHeight="1" x14ac:dyDescent="0.2">
      <c r="A22" s="8" t="s">
        <v>128</v>
      </c>
      <c r="C22" s="9">
        <v>1371800</v>
      </c>
      <c r="E22" s="9">
        <v>2641694</v>
      </c>
      <c r="G22" s="9">
        <v>2623244</v>
      </c>
      <c r="I22" s="10" t="s">
        <v>347</v>
      </c>
      <c r="K22" s="9">
        <v>3595957158763</v>
      </c>
      <c r="M22" s="8" t="s">
        <v>337</v>
      </c>
    </row>
    <row r="23" spans="1:13" ht="21.75" customHeight="1" x14ac:dyDescent="0.2">
      <c r="A23" s="11" t="s">
        <v>267</v>
      </c>
      <c r="C23" s="13">
        <v>2112710</v>
      </c>
      <c r="E23" s="13">
        <v>962420</v>
      </c>
      <c r="G23" s="13">
        <v>962314</v>
      </c>
      <c r="I23" s="14" t="s">
        <v>348</v>
      </c>
      <c r="K23" s="13">
        <v>2032721913303</v>
      </c>
      <c r="M23" s="11" t="s">
        <v>337</v>
      </c>
    </row>
    <row r="24" spans="1:13" ht="21.75" customHeight="1" x14ac:dyDescent="0.2">
      <c r="A24" s="15" t="s">
        <v>58</v>
      </c>
      <c r="C24" s="16">
        <v>88365820</v>
      </c>
      <c r="E24" s="16"/>
      <c r="G24" s="16"/>
      <c r="I24" s="16"/>
      <c r="K24" s="16">
        <v>84859236802117</v>
      </c>
      <c r="M24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54"/>
  <sheetViews>
    <sheetView rightToLeft="1" topLeftCell="A231" workbookViewId="0">
      <selection activeCell="J253" sqref="J253:J257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9.85546875" bestFit="1" customWidth="1"/>
    <col min="5" max="5" width="1.28515625" customWidth="1"/>
    <col min="6" max="6" width="20" bestFit="1" customWidth="1"/>
    <col min="7" max="7" width="1.28515625" customWidth="1"/>
    <col min="8" max="8" width="20" bestFit="1" customWidth="1"/>
    <col min="9" max="9" width="1.28515625" customWidth="1"/>
    <col min="10" max="10" width="20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4.45" customHeight="1" x14ac:dyDescent="0.2"/>
    <row r="5" spans="1:12" ht="14.45" customHeight="1" x14ac:dyDescent="0.2">
      <c r="A5" s="1" t="s">
        <v>349</v>
      </c>
      <c r="B5" s="64" t="s">
        <v>350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14.45" customHeight="1" x14ac:dyDescent="0.2">
      <c r="D6" s="2" t="s">
        <v>7</v>
      </c>
      <c r="F6" s="60" t="s">
        <v>8</v>
      </c>
      <c r="G6" s="60"/>
      <c r="H6" s="6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60" t="s">
        <v>351</v>
      </c>
      <c r="B8" s="60"/>
      <c r="D8" s="2" t="s">
        <v>352</v>
      </c>
      <c r="F8" s="2" t="s">
        <v>353</v>
      </c>
      <c r="H8" s="2" t="s">
        <v>354</v>
      </c>
      <c r="J8" s="2" t="s">
        <v>352</v>
      </c>
      <c r="L8" s="2" t="s">
        <v>18</v>
      </c>
    </row>
    <row r="9" spans="1:12" ht="21.75" customHeight="1" x14ac:dyDescent="0.2">
      <c r="A9" s="61" t="s">
        <v>355</v>
      </c>
      <c r="B9" s="61"/>
      <c r="D9" s="6">
        <v>339601500904</v>
      </c>
      <c r="F9" s="6">
        <v>152910192807256</v>
      </c>
      <c r="H9" s="6">
        <v>152865948551781</v>
      </c>
      <c r="J9" s="6">
        <v>383845756379</v>
      </c>
      <c r="L9" s="7" t="s">
        <v>356</v>
      </c>
    </row>
    <row r="10" spans="1:12" ht="21.75" customHeight="1" x14ac:dyDescent="0.2">
      <c r="A10" s="59" t="s">
        <v>357</v>
      </c>
      <c r="B10" s="59"/>
      <c r="D10" s="9">
        <v>16778850397</v>
      </c>
      <c r="F10" s="9">
        <v>2310173074422</v>
      </c>
      <c r="H10" s="9">
        <v>2326354120423</v>
      </c>
      <c r="J10" s="9">
        <v>597804396</v>
      </c>
      <c r="L10" s="10" t="s">
        <v>358</v>
      </c>
    </row>
    <row r="11" spans="1:12" ht="21.75" customHeight="1" x14ac:dyDescent="0.2">
      <c r="A11" s="59" t="s">
        <v>359</v>
      </c>
      <c r="B11" s="59"/>
      <c r="D11" s="9">
        <v>197185234</v>
      </c>
      <c r="F11" s="9">
        <v>837362</v>
      </c>
      <c r="H11" s="9">
        <v>0</v>
      </c>
      <c r="J11" s="9">
        <v>198022596</v>
      </c>
      <c r="L11" s="10" t="s">
        <v>358</v>
      </c>
    </row>
    <row r="12" spans="1:12" ht="21.75" customHeight="1" x14ac:dyDescent="0.2">
      <c r="A12" s="59" t="s">
        <v>360</v>
      </c>
      <c r="B12" s="59"/>
      <c r="D12" s="9">
        <v>250425745</v>
      </c>
      <c r="F12" s="9">
        <v>1054142</v>
      </c>
      <c r="H12" s="9">
        <v>1512000</v>
      </c>
      <c r="J12" s="9">
        <v>249967887</v>
      </c>
      <c r="L12" s="10" t="s">
        <v>358</v>
      </c>
    </row>
    <row r="13" spans="1:12" ht="21.75" customHeight="1" x14ac:dyDescent="0.2">
      <c r="A13" s="59" t="s">
        <v>361</v>
      </c>
      <c r="B13" s="59"/>
      <c r="D13" s="9">
        <v>18791045633</v>
      </c>
      <c r="F13" s="9">
        <v>22641427398644</v>
      </c>
      <c r="H13" s="9">
        <v>22656439107604</v>
      </c>
      <c r="J13" s="9">
        <v>3779336673</v>
      </c>
      <c r="L13" s="10" t="s">
        <v>358</v>
      </c>
    </row>
    <row r="14" spans="1:12" ht="21.75" customHeight="1" x14ac:dyDescent="0.2">
      <c r="A14" s="59" t="s">
        <v>362</v>
      </c>
      <c r="B14" s="59"/>
      <c r="D14" s="9">
        <v>50000000</v>
      </c>
      <c r="F14" s="9">
        <v>0</v>
      </c>
      <c r="H14" s="9">
        <v>0</v>
      </c>
      <c r="J14" s="9">
        <v>50000000</v>
      </c>
      <c r="L14" s="10" t="s">
        <v>358</v>
      </c>
    </row>
    <row r="15" spans="1:12" ht="21.75" customHeight="1" x14ac:dyDescent="0.2">
      <c r="A15" s="59" t="s">
        <v>363</v>
      </c>
      <c r="B15" s="59"/>
      <c r="D15" s="9">
        <v>27515</v>
      </c>
      <c r="F15" s="9">
        <v>0</v>
      </c>
      <c r="H15" s="9">
        <v>0</v>
      </c>
      <c r="J15" s="9">
        <v>27515</v>
      </c>
      <c r="L15" s="10" t="s">
        <v>358</v>
      </c>
    </row>
    <row r="16" spans="1:12" ht="21.75" customHeight="1" x14ac:dyDescent="0.2">
      <c r="A16" s="59" t="s">
        <v>364</v>
      </c>
      <c r="B16" s="59"/>
      <c r="D16" s="9">
        <v>446914054</v>
      </c>
      <c r="F16" s="9">
        <v>1385862</v>
      </c>
      <c r="H16" s="9">
        <v>0</v>
      </c>
      <c r="J16" s="9">
        <v>448299916</v>
      </c>
      <c r="L16" s="10" t="s">
        <v>358</v>
      </c>
    </row>
    <row r="17" spans="1:12" ht="21.75" customHeight="1" x14ac:dyDescent="0.2">
      <c r="A17" s="59" t="s">
        <v>365</v>
      </c>
      <c r="B17" s="59"/>
      <c r="D17" s="9">
        <v>117918</v>
      </c>
      <c r="F17" s="9">
        <v>0</v>
      </c>
      <c r="H17" s="9">
        <v>50000</v>
      </c>
      <c r="J17" s="9">
        <v>67918</v>
      </c>
      <c r="L17" s="10" t="s">
        <v>358</v>
      </c>
    </row>
    <row r="18" spans="1:12" ht="21.75" customHeight="1" x14ac:dyDescent="0.2">
      <c r="A18" s="59" t="s">
        <v>366</v>
      </c>
      <c r="B18" s="59"/>
      <c r="D18" s="9">
        <v>107284807</v>
      </c>
      <c r="F18" s="9">
        <v>454348</v>
      </c>
      <c r="H18" s="9">
        <v>0</v>
      </c>
      <c r="J18" s="9">
        <v>107739155</v>
      </c>
      <c r="L18" s="10" t="s">
        <v>358</v>
      </c>
    </row>
    <row r="19" spans="1:12" ht="21.75" customHeight="1" x14ac:dyDescent="0.2">
      <c r="A19" s="59" t="s">
        <v>367</v>
      </c>
      <c r="B19" s="59"/>
      <c r="D19" s="9">
        <v>419747159</v>
      </c>
      <c r="F19" s="9">
        <v>1620732467410</v>
      </c>
      <c r="H19" s="9">
        <v>1612912362902</v>
      </c>
      <c r="J19" s="9">
        <v>8239851667</v>
      </c>
      <c r="L19" s="10" t="s">
        <v>358</v>
      </c>
    </row>
    <row r="20" spans="1:12" ht="21.75" customHeight="1" x14ac:dyDescent="0.2">
      <c r="A20" s="59" t="s">
        <v>368</v>
      </c>
      <c r="B20" s="59"/>
      <c r="D20" s="9">
        <v>1250578454</v>
      </c>
      <c r="F20" s="9">
        <v>2941299783087</v>
      </c>
      <c r="H20" s="9">
        <v>2613818900000</v>
      </c>
      <c r="J20" s="9">
        <v>328731461541</v>
      </c>
      <c r="L20" s="10" t="s">
        <v>369</v>
      </c>
    </row>
    <row r="21" spans="1:12" ht="21.75" customHeight="1" x14ac:dyDescent="0.2">
      <c r="A21" s="59" t="s">
        <v>370</v>
      </c>
      <c r="B21" s="59"/>
      <c r="D21" s="9">
        <v>43078</v>
      </c>
      <c r="F21" s="9">
        <v>0</v>
      </c>
      <c r="H21" s="9">
        <v>0</v>
      </c>
      <c r="J21" s="9">
        <v>43078</v>
      </c>
      <c r="L21" s="10" t="s">
        <v>358</v>
      </c>
    </row>
    <row r="22" spans="1:12" ht="21.75" customHeight="1" x14ac:dyDescent="0.2">
      <c r="A22" s="59" t="s">
        <v>371</v>
      </c>
      <c r="B22" s="59"/>
      <c r="D22" s="9">
        <v>1038405428</v>
      </c>
      <c r="F22" s="9">
        <v>0</v>
      </c>
      <c r="H22" s="9">
        <v>504000</v>
      </c>
      <c r="J22" s="9">
        <v>1037901428</v>
      </c>
      <c r="L22" s="10" t="s">
        <v>358</v>
      </c>
    </row>
    <row r="23" spans="1:12" ht="21.75" customHeight="1" x14ac:dyDescent="0.2">
      <c r="A23" s="59" t="s">
        <v>372</v>
      </c>
      <c r="B23" s="59"/>
      <c r="D23" s="9">
        <v>49591365</v>
      </c>
      <c r="F23" s="9">
        <v>0</v>
      </c>
      <c r="H23" s="9">
        <v>0</v>
      </c>
      <c r="J23" s="9">
        <v>49591365</v>
      </c>
      <c r="L23" s="10" t="s">
        <v>358</v>
      </c>
    </row>
    <row r="24" spans="1:12" ht="21.75" customHeight="1" x14ac:dyDescent="0.2">
      <c r="A24" s="59" t="s">
        <v>373</v>
      </c>
      <c r="B24" s="59"/>
      <c r="D24" s="9">
        <v>5878078668</v>
      </c>
      <c r="F24" s="9">
        <v>12798287397259</v>
      </c>
      <c r="H24" s="9">
        <v>12804165475927</v>
      </c>
      <c r="J24" s="9">
        <v>0</v>
      </c>
      <c r="L24" s="10" t="s">
        <v>358</v>
      </c>
    </row>
    <row r="25" spans="1:12" ht="21.75" customHeight="1" x14ac:dyDescent="0.2">
      <c r="A25" s="59" t="s">
        <v>374</v>
      </c>
      <c r="B25" s="59"/>
      <c r="D25" s="9">
        <v>858608347215</v>
      </c>
      <c r="F25" s="9">
        <v>61934464430544</v>
      </c>
      <c r="H25" s="9">
        <v>62021301983074</v>
      </c>
      <c r="J25" s="9">
        <v>771770794685</v>
      </c>
      <c r="L25" s="10" t="s">
        <v>375</v>
      </c>
    </row>
    <row r="26" spans="1:12" ht="21.75" customHeight="1" x14ac:dyDescent="0.2">
      <c r="A26" s="59" t="s">
        <v>376</v>
      </c>
      <c r="B26" s="59"/>
      <c r="D26" s="9">
        <v>963253</v>
      </c>
      <c r="F26" s="9">
        <v>4079</v>
      </c>
      <c r="H26" s="9">
        <v>0</v>
      </c>
      <c r="J26" s="9">
        <v>967332</v>
      </c>
      <c r="L26" s="10" t="s">
        <v>358</v>
      </c>
    </row>
    <row r="27" spans="1:12" ht="21.75" customHeight="1" x14ac:dyDescent="0.2">
      <c r="A27" s="59" t="s">
        <v>377</v>
      </c>
      <c r="B27" s="59"/>
      <c r="D27" s="9">
        <v>19999</v>
      </c>
      <c r="F27" s="9">
        <v>0</v>
      </c>
      <c r="H27" s="9">
        <v>0</v>
      </c>
      <c r="J27" s="9">
        <v>19999</v>
      </c>
      <c r="L27" s="10" t="s">
        <v>358</v>
      </c>
    </row>
    <row r="28" spans="1:12" ht="21.75" customHeight="1" x14ac:dyDescent="0.2">
      <c r="A28" s="59" t="s">
        <v>378</v>
      </c>
      <c r="B28" s="59"/>
      <c r="D28" s="9">
        <v>1935313</v>
      </c>
      <c r="F28" s="9">
        <v>3961</v>
      </c>
      <c r="H28" s="9">
        <v>1000000</v>
      </c>
      <c r="J28" s="9">
        <v>939274</v>
      </c>
      <c r="L28" s="10" t="s">
        <v>358</v>
      </c>
    </row>
    <row r="29" spans="1:12" ht="21.75" customHeight="1" x14ac:dyDescent="0.2">
      <c r="A29" s="59" t="s">
        <v>379</v>
      </c>
      <c r="B29" s="59"/>
      <c r="D29" s="9">
        <v>588972247</v>
      </c>
      <c r="F29" s="9">
        <v>2404963218464</v>
      </c>
      <c r="H29" s="9">
        <v>2405132329375</v>
      </c>
      <c r="J29" s="9">
        <v>419861336</v>
      </c>
      <c r="L29" s="10" t="s">
        <v>358</v>
      </c>
    </row>
    <row r="30" spans="1:12" ht="21.75" customHeight="1" x14ac:dyDescent="0.2">
      <c r="A30" s="59" t="s">
        <v>380</v>
      </c>
      <c r="B30" s="59"/>
      <c r="D30" s="9">
        <v>345454</v>
      </c>
      <c r="F30" s="9">
        <v>0</v>
      </c>
      <c r="H30" s="9">
        <v>0</v>
      </c>
      <c r="J30" s="9">
        <v>345454</v>
      </c>
      <c r="L30" s="10" t="s">
        <v>358</v>
      </c>
    </row>
    <row r="31" spans="1:12" ht="21.75" customHeight="1" x14ac:dyDescent="0.2">
      <c r="A31" s="59" t="s">
        <v>381</v>
      </c>
      <c r="B31" s="59"/>
      <c r="D31" s="9">
        <v>100000</v>
      </c>
      <c r="F31" s="9">
        <v>0</v>
      </c>
      <c r="H31" s="9">
        <v>0</v>
      </c>
      <c r="J31" s="9">
        <v>100000</v>
      </c>
      <c r="L31" s="10" t="s">
        <v>358</v>
      </c>
    </row>
    <row r="32" spans="1:12" ht="21.75" customHeight="1" x14ac:dyDescent="0.2">
      <c r="A32" s="59" t="s">
        <v>382</v>
      </c>
      <c r="B32" s="59"/>
      <c r="D32" s="9">
        <v>213800</v>
      </c>
      <c r="F32" s="9">
        <v>0</v>
      </c>
      <c r="H32" s="9">
        <v>0</v>
      </c>
      <c r="J32" s="9">
        <v>213800</v>
      </c>
      <c r="L32" s="10" t="s">
        <v>358</v>
      </c>
    </row>
    <row r="33" spans="1:12" ht="21.75" customHeight="1" x14ac:dyDescent="0.2">
      <c r="A33" s="59" t="s">
        <v>383</v>
      </c>
      <c r="B33" s="59"/>
      <c r="D33" s="9">
        <v>500000000000</v>
      </c>
      <c r="F33" s="9">
        <v>0</v>
      </c>
      <c r="H33" s="9">
        <v>0</v>
      </c>
      <c r="J33" s="9">
        <v>500000000000</v>
      </c>
      <c r="L33" s="10" t="s">
        <v>384</v>
      </c>
    </row>
    <row r="34" spans="1:12" ht="21.75" customHeight="1" x14ac:dyDescent="0.2">
      <c r="A34" s="59" t="s">
        <v>385</v>
      </c>
      <c r="B34" s="59"/>
      <c r="D34" s="9">
        <v>500000000000</v>
      </c>
      <c r="F34" s="9">
        <v>0</v>
      </c>
      <c r="H34" s="9">
        <v>0</v>
      </c>
      <c r="J34" s="9">
        <v>500000000000</v>
      </c>
      <c r="L34" s="10" t="s">
        <v>384</v>
      </c>
    </row>
    <row r="35" spans="1:12" ht="21.75" customHeight="1" x14ac:dyDescent="0.2">
      <c r="A35" s="59" t="s">
        <v>386</v>
      </c>
      <c r="B35" s="59"/>
      <c r="D35" s="9">
        <v>200000000000</v>
      </c>
      <c r="F35" s="9">
        <v>0</v>
      </c>
      <c r="H35" s="9">
        <v>0</v>
      </c>
      <c r="J35" s="9">
        <v>200000000000</v>
      </c>
      <c r="L35" s="10" t="s">
        <v>387</v>
      </c>
    </row>
    <row r="36" spans="1:12" ht="21.75" customHeight="1" x14ac:dyDescent="0.2">
      <c r="A36" s="59" t="s">
        <v>388</v>
      </c>
      <c r="B36" s="59"/>
      <c r="D36" s="9">
        <v>250000000000</v>
      </c>
      <c r="F36" s="9">
        <v>0</v>
      </c>
      <c r="H36" s="9">
        <v>0</v>
      </c>
      <c r="J36" s="9">
        <v>250000000000</v>
      </c>
      <c r="L36" s="10" t="s">
        <v>389</v>
      </c>
    </row>
    <row r="37" spans="1:12" ht="21.75" customHeight="1" x14ac:dyDescent="0.2">
      <c r="A37" s="59" t="s">
        <v>390</v>
      </c>
      <c r="B37" s="59"/>
      <c r="D37" s="9">
        <v>500000000000</v>
      </c>
      <c r="F37" s="9">
        <v>0</v>
      </c>
      <c r="H37" s="9">
        <v>0</v>
      </c>
      <c r="J37" s="9">
        <v>500000000000</v>
      </c>
      <c r="L37" s="10" t="s">
        <v>384</v>
      </c>
    </row>
    <row r="38" spans="1:12" ht="21.75" customHeight="1" x14ac:dyDescent="0.2">
      <c r="A38" s="59" t="s">
        <v>391</v>
      </c>
      <c r="B38" s="59"/>
      <c r="D38" s="9">
        <v>500000000000</v>
      </c>
      <c r="F38" s="9">
        <v>0</v>
      </c>
      <c r="H38" s="9">
        <v>500000000000</v>
      </c>
      <c r="J38" s="9">
        <v>0</v>
      </c>
      <c r="L38" s="10" t="s">
        <v>358</v>
      </c>
    </row>
    <row r="39" spans="1:12" ht="21.75" customHeight="1" x14ac:dyDescent="0.2">
      <c r="A39" s="59" t="s">
        <v>392</v>
      </c>
      <c r="B39" s="59"/>
      <c r="D39" s="9">
        <v>124000000000</v>
      </c>
      <c r="F39" s="9">
        <v>0</v>
      </c>
      <c r="H39" s="9">
        <v>0</v>
      </c>
      <c r="J39" s="9">
        <v>124000000000</v>
      </c>
      <c r="L39" s="10" t="s">
        <v>393</v>
      </c>
    </row>
    <row r="40" spans="1:12" ht="21.75" customHeight="1" x14ac:dyDescent="0.2">
      <c r="A40" s="59" t="s">
        <v>394</v>
      </c>
      <c r="B40" s="59"/>
      <c r="D40" s="9">
        <v>500000000000</v>
      </c>
      <c r="F40" s="9">
        <v>0</v>
      </c>
      <c r="H40" s="9">
        <v>0</v>
      </c>
      <c r="J40" s="9">
        <v>500000000000</v>
      </c>
      <c r="L40" s="10" t="s">
        <v>384</v>
      </c>
    </row>
    <row r="41" spans="1:12" ht="21.75" customHeight="1" x14ac:dyDescent="0.2">
      <c r="A41" s="59" t="s">
        <v>395</v>
      </c>
      <c r="B41" s="59"/>
      <c r="D41" s="9">
        <v>200000000000</v>
      </c>
      <c r="F41" s="9">
        <v>0</v>
      </c>
      <c r="H41" s="9">
        <v>0</v>
      </c>
      <c r="J41" s="9">
        <v>200000000000</v>
      </c>
      <c r="L41" s="10" t="s">
        <v>387</v>
      </c>
    </row>
    <row r="42" spans="1:12" ht="21.75" customHeight="1" x14ac:dyDescent="0.2">
      <c r="A42" s="59" t="s">
        <v>396</v>
      </c>
      <c r="B42" s="59"/>
      <c r="D42" s="9">
        <v>500000000000</v>
      </c>
      <c r="F42" s="9">
        <v>0</v>
      </c>
      <c r="H42" s="9">
        <v>0</v>
      </c>
      <c r="J42" s="9">
        <v>500000000000</v>
      </c>
      <c r="L42" s="10" t="s">
        <v>384</v>
      </c>
    </row>
    <row r="43" spans="1:12" ht="21.75" customHeight="1" x14ac:dyDescent="0.2">
      <c r="A43" s="59" t="s">
        <v>397</v>
      </c>
      <c r="B43" s="59"/>
      <c r="D43" s="9">
        <v>190000000000</v>
      </c>
      <c r="F43" s="9">
        <v>0</v>
      </c>
      <c r="H43" s="9">
        <v>0</v>
      </c>
      <c r="J43" s="9">
        <v>190000000000</v>
      </c>
      <c r="L43" s="10" t="s">
        <v>387</v>
      </c>
    </row>
    <row r="44" spans="1:12" ht="21.75" customHeight="1" x14ac:dyDescent="0.2">
      <c r="A44" s="59" t="s">
        <v>398</v>
      </c>
      <c r="B44" s="59"/>
      <c r="D44" s="9">
        <v>500000000000</v>
      </c>
      <c r="F44" s="9">
        <v>0</v>
      </c>
      <c r="H44" s="9">
        <v>500000000000</v>
      </c>
      <c r="J44" s="9">
        <v>0</v>
      </c>
      <c r="L44" s="10" t="s">
        <v>358</v>
      </c>
    </row>
    <row r="45" spans="1:12" ht="21.75" customHeight="1" x14ac:dyDescent="0.2">
      <c r="A45" s="59" t="s">
        <v>399</v>
      </c>
      <c r="B45" s="59"/>
      <c r="D45" s="9">
        <v>1100000000000</v>
      </c>
      <c r="F45" s="9">
        <v>0</v>
      </c>
      <c r="H45" s="9">
        <v>0</v>
      </c>
      <c r="J45" s="9">
        <v>1100000000000</v>
      </c>
      <c r="L45" s="10" t="s">
        <v>400</v>
      </c>
    </row>
    <row r="46" spans="1:12" ht="21.75" customHeight="1" x14ac:dyDescent="0.2">
      <c r="A46" s="59" t="s">
        <v>401</v>
      </c>
      <c r="B46" s="59"/>
      <c r="D46" s="9">
        <v>100000000000</v>
      </c>
      <c r="F46" s="9">
        <v>0</v>
      </c>
      <c r="H46" s="9">
        <v>0</v>
      </c>
      <c r="J46" s="9">
        <v>100000000000</v>
      </c>
      <c r="L46" s="10" t="s">
        <v>402</v>
      </c>
    </row>
    <row r="47" spans="1:12" ht="21.75" customHeight="1" x14ac:dyDescent="0.2">
      <c r="A47" s="59" t="s">
        <v>403</v>
      </c>
      <c r="B47" s="59"/>
      <c r="D47" s="9">
        <v>400000000000</v>
      </c>
      <c r="F47" s="9">
        <v>0</v>
      </c>
      <c r="H47" s="9">
        <v>0</v>
      </c>
      <c r="J47" s="9">
        <v>400000000000</v>
      </c>
      <c r="L47" s="10" t="s">
        <v>356</v>
      </c>
    </row>
    <row r="48" spans="1:12" ht="21.75" customHeight="1" x14ac:dyDescent="0.2">
      <c r="A48" s="59" t="s">
        <v>404</v>
      </c>
      <c r="B48" s="59"/>
      <c r="D48" s="9">
        <v>250000000000</v>
      </c>
      <c r="F48" s="9">
        <v>0</v>
      </c>
      <c r="H48" s="9">
        <v>250000000000</v>
      </c>
      <c r="J48" s="9">
        <v>0</v>
      </c>
      <c r="L48" s="10" t="s">
        <v>358</v>
      </c>
    </row>
    <row r="49" spans="1:12" ht="21.75" customHeight="1" x14ac:dyDescent="0.2">
      <c r="A49" s="59" t="s">
        <v>405</v>
      </c>
      <c r="B49" s="59"/>
      <c r="D49" s="9">
        <v>1000000000000</v>
      </c>
      <c r="F49" s="9">
        <v>0</v>
      </c>
      <c r="H49" s="9">
        <v>1000000000000</v>
      </c>
      <c r="J49" s="9">
        <v>0</v>
      </c>
      <c r="L49" s="10" t="s">
        <v>358</v>
      </c>
    </row>
    <row r="50" spans="1:12" ht="21.75" customHeight="1" x14ac:dyDescent="0.2">
      <c r="A50" s="59" t="s">
        <v>406</v>
      </c>
      <c r="B50" s="59"/>
      <c r="D50" s="9">
        <v>300000000000</v>
      </c>
      <c r="F50" s="9">
        <v>0</v>
      </c>
      <c r="H50" s="9">
        <v>0</v>
      </c>
      <c r="J50" s="9">
        <v>300000000000</v>
      </c>
      <c r="L50" s="10" t="s">
        <v>369</v>
      </c>
    </row>
    <row r="51" spans="1:12" ht="21.75" customHeight="1" x14ac:dyDescent="0.2">
      <c r="A51" s="59" t="s">
        <v>407</v>
      </c>
      <c r="B51" s="59"/>
      <c r="D51" s="9">
        <v>500000000000</v>
      </c>
      <c r="F51" s="9">
        <v>0</v>
      </c>
      <c r="H51" s="9">
        <v>0</v>
      </c>
      <c r="J51" s="9">
        <v>500000000000</v>
      </c>
      <c r="L51" s="10" t="s">
        <v>384</v>
      </c>
    </row>
    <row r="52" spans="1:12" ht="21.75" customHeight="1" x14ac:dyDescent="0.2">
      <c r="A52" s="59" t="s">
        <v>408</v>
      </c>
      <c r="B52" s="59"/>
      <c r="D52" s="9">
        <v>500000000000</v>
      </c>
      <c r="F52" s="9">
        <v>0</v>
      </c>
      <c r="H52" s="9">
        <v>500000000000</v>
      </c>
      <c r="J52" s="9">
        <v>0</v>
      </c>
      <c r="L52" s="10" t="s">
        <v>358</v>
      </c>
    </row>
    <row r="53" spans="1:12" ht="21.75" customHeight="1" x14ac:dyDescent="0.2">
      <c r="A53" s="59" t="s">
        <v>409</v>
      </c>
      <c r="B53" s="59"/>
      <c r="D53" s="9">
        <v>300000000000</v>
      </c>
      <c r="F53" s="9">
        <v>0</v>
      </c>
      <c r="H53" s="9">
        <v>0</v>
      </c>
      <c r="J53" s="9">
        <v>300000000000</v>
      </c>
      <c r="L53" s="10" t="s">
        <v>369</v>
      </c>
    </row>
    <row r="54" spans="1:12" ht="21.75" customHeight="1" x14ac:dyDescent="0.2">
      <c r="A54" s="59" t="s">
        <v>410</v>
      </c>
      <c r="B54" s="59"/>
      <c r="D54" s="9">
        <v>200000000000</v>
      </c>
      <c r="F54" s="9">
        <v>0</v>
      </c>
      <c r="H54" s="9">
        <v>0</v>
      </c>
      <c r="J54" s="9">
        <v>200000000000</v>
      </c>
      <c r="L54" s="10" t="s">
        <v>387</v>
      </c>
    </row>
    <row r="55" spans="1:12" ht="21.75" customHeight="1" x14ac:dyDescent="0.2">
      <c r="A55" s="59" t="s">
        <v>411</v>
      </c>
      <c r="B55" s="59"/>
      <c r="D55" s="9">
        <v>100000000000</v>
      </c>
      <c r="F55" s="9">
        <v>0</v>
      </c>
      <c r="H55" s="9">
        <v>0</v>
      </c>
      <c r="J55" s="9">
        <v>100000000000</v>
      </c>
      <c r="L55" s="10" t="s">
        <v>402</v>
      </c>
    </row>
    <row r="56" spans="1:12" ht="21.75" customHeight="1" x14ac:dyDescent="0.2">
      <c r="A56" s="59" t="s">
        <v>412</v>
      </c>
      <c r="B56" s="59"/>
      <c r="D56" s="9">
        <v>200000000000</v>
      </c>
      <c r="F56" s="9">
        <v>0</v>
      </c>
      <c r="H56" s="9">
        <v>0</v>
      </c>
      <c r="J56" s="9">
        <v>200000000000</v>
      </c>
      <c r="L56" s="10" t="s">
        <v>387</v>
      </c>
    </row>
    <row r="57" spans="1:12" ht="21.75" customHeight="1" x14ac:dyDescent="0.2">
      <c r="A57" s="59" t="s">
        <v>413</v>
      </c>
      <c r="B57" s="59"/>
      <c r="D57" s="9">
        <v>744000000000</v>
      </c>
      <c r="F57" s="9">
        <v>0</v>
      </c>
      <c r="H57" s="9">
        <v>0</v>
      </c>
      <c r="J57" s="9">
        <v>744000000000</v>
      </c>
      <c r="L57" s="10" t="s">
        <v>375</v>
      </c>
    </row>
    <row r="58" spans="1:12" ht="21.75" customHeight="1" x14ac:dyDescent="0.2">
      <c r="A58" s="59" t="s">
        <v>414</v>
      </c>
      <c r="B58" s="59"/>
      <c r="D58" s="9">
        <v>500000000000</v>
      </c>
      <c r="F58" s="9">
        <v>0</v>
      </c>
      <c r="H58" s="9">
        <v>0</v>
      </c>
      <c r="J58" s="9">
        <v>500000000000</v>
      </c>
      <c r="L58" s="10" t="s">
        <v>384</v>
      </c>
    </row>
    <row r="59" spans="1:12" ht="21.75" customHeight="1" x14ac:dyDescent="0.2">
      <c r="A59" s="59" t="s">
        <v>415</v>
      </c>
      <c r="B59" s="59"/>
      <c r="D59" s="9">
        <v>200000000000</v>
      </c>
      <c r="F59" s="9">
        <v>0</v>
      </c>
      <c r="H59" s="9">
        <v>0</v>
      </c>
      <c r="J59" s="9">
        <v>200000000000</v>
      </c>
      <c r="L59" s="10" t="s">
        <v>387</v>
      </c>
    </row>
    <row r="60" spans="1:12" ht="21.75" customHeight="1" x14ac:dyDescent="0.2">
      <c r="A60" s="59" t="s">
        <v>416</v>
      </c>
      <c r="B60" s="59"/>
      <c r="D60" s="9">
        <v>170000000000</v>
      </c>
      <c r="F60" s="9">
        <v>0</v>
      </c>
      <c r="H60" s="9">
        <v>170000000000</v>
      </c>
      <c r="J60" s="9">
        <v>0</v>
      </c>
      <c r="L60" s="10" t="s">
        <v>358</v>
      </c>
    </row>
    <row r="61" spans="1:12" ht="21.75" customHeight="1" x14ac:dyDescent="0.2">
      <c r="A61" s="59" t="s">
        <v>417</v>
      </c>
      <c r="B61" s="59"/>
      <c r="D61" s="9">
        <v>510000000000</v>
      </c>
      <c r="F61" s="9">
        <v>0</v>
      </c>
      <c r="H61" s="9">
        <v>0</v>
      </c>
      <c r="J61" s="9">
        <v>510000000000</v>
      </c>
      <c r="L61" s="10" t="s">
        <v>384</v>
      </c>
    </row>
    <row r="62" spans="1:12" ht="21.75" customHeight="1" x14ac:dyDescent="0.2">
      <c r="A62" s="59" t="s">
        <v>418</v>
      </c>
      <c r="B62" s="59"/>
      <c r="D62" s="9">
        <v>700000000000</v>
      </c>
      <c r="F62" s="9">
        <v>0</v>
      </c>
      <c r="H62" s="9">
        <v>0</v>
      </c>
      <c r="J62" s="9">
        <v>700000000000</v>
      </c>
      <c r="L62" s="10" t="s">
        <v>419</v>
      </c>
    </row>
    <row r="63" spans="1:12" ht="21.75" customHeight="1" x14ac:dyDescent="0.2">
      <c r="A63" s="59" t="s">
        <v>420</v>
      </c>
      <c r="B63" s="59"/>
      <c r="D63" s="9">
        <v>300000000000</v>
      </c>
      <c r="F63" s="9">
        <v>0</v>
      </c>
      <c r="H63" s="9">
        <v>0</v>
      </c>
      <c r="J63" s="9">
        <v>300000000000</v>
      </c>
      <c r="L63" s="10" t="s">
        <v>369</v>
      </c>
    </row>
    <row r="64" spans="1:12" ht="21.75" customHeight="1" x14ac:dyDescent="0.2">
      <c r="A64" s="59" t="s">
        <v>421</v>
      </c>
      <c r="B64" s="59"/>
      <c r="D64" s="9">
        <v>500000000000</v>
      </c>
      <c r="F64" s="9">
        <v>0</v>
      </c>
      <c r="H64" s="9">
        <v>0</v>
      </c>
      <c r="J64" s="9">
        <v>500000000000</v>
      </c>
      <c r="L64" s="10" t="s">
        <v>384</v>
      </c>
    </row>
    <row r="65" spans="1:12" ht="21.75" customHeight="1" x14ac:dyDescent="0.2">
      <c r="A65" s="59" t="s">
        <v>422</v>
      </c>
      <c r="B65" s="59"/>
      <c r="D65" s="9">
        <v>8000000000000</v>
      </c>
      <c r="F65" s="9">
        <v>0</v>
      </c>
      <c r="H65" s="9">
        <v>0</v>
      </c>
      <c r="J65" s="9">
        <v>8000000000000</v>
      </c>
      <c r="L65" s="10" t="s">
        <v>423</v>
      </c>
    </row>
    <row r="66" spans="1:12" ht="21.75" customHeight="1" x14ac:dyDescent="0.2">
      <c r="A66" s="59" t="s">
        <v>424</v>
      </c>
      <c r="B66" s="59"/>
      <c r="D66" s="9">
        <v>500000000000</v>
      </c>
      <c r="F66" s="9">
        <v>0</v>
      </c>
      <c r="H66" s="9">
        <v>500000000000</v>
      </c>
      <c r="J66" s="9">
        <v>0</v>
      </c>
      <c r="L66" s="10" t="s">
        <v>358</v>
      </c>
    </row>
    <row r="67" spans="1:12" ht="21.75" customHeight="1" x14ac:dyDescent="0.2">
      <c r="A67" s="59" t="s">
        <v>425</v>
      </c>
      <c r="B67" s="59"/>
      <c r="D67" s="9">
        <v>300000000000</v>
      </c>
      <c r="F67" s="9">
        <v>0</v>
      </c>
      <c r="H67" s="9">
        <v>0</v>
      </c>
      <c r="J67" s="9">
        <v>300000000000</v>
      </c>
      <c r="L67" s="10" t="s">
        <v>369</v>
      </c>
    </row>
    <row r="68" spans="1:12" ht="21.75" customHeight="1" x14ac:dyDescent="0.2">
      <c r="A68" s="59" t="s">
        <v>426</v>
      </c>
      <c r="B68" s="59"/>
      <c r="D68" s="9">
        <v>500000000000</v>
      </c>
      <c r="F68" s="9">
        <v>0</v>
      </c>
      <c r="H68" s="9">
        <v>0</v>
      </c>
      <c r="J68" s="9">
        <v>500000000000</v>
      </c>
      <c r="L68" s="10" t="s">
        <v>384</v>
      </c>
    </row>
    <row r="69" spans="1:12" ht="21.75" customHeight="1" x14ac:dyDescent="0.2">
      <c r="A69" s="59" t="s">
        <v>427</v>
      </c>
      <c r="B69" s="59"/>
      <c r="D69" s="9">
        <v>580000000000</v>
      </c>
      <c r="F69" s="9">
        <v>0</v>
      </c>
      <c r="H69" s="9">
        <v>580000000000</v>
      </c>
      <c r="J69" s="9">
        <v>0</v>
      </c>
      <c r="L69" s="10" t="s">
        <v>358</v>
      </c>
    </row>
    <row r="70" spans="1:12" ht="21.75" customHeight="1" x14ac:dyDescent="0.2">
      <c r="A70" s="59" t="s">
        <v>428</v>
      </c>
      <c r="B70" s="59"/>
      <c r="D70" s="9">
        <v>30628131052</v>
      </c>
      <c r="F70" s="9">
        <v>1657950005012</v>
      </c>
      <c r="H70" s="9">
        <v>1647001200000</v>
      </c>
      <c r="J70" s="9">
        <v>41576936064</v>
      </c>
      <c r="L70" s="10" t="s">
        <v>429</v>
      </c>
    </row>
    <row r="71" spans="1:12" ht="21.75" customHeight="1" x14ac:dyDescent="0.2">
      <c r="A71" s="59" t="s">
        <v>430</v>
      </c>
      <c r="B71" s="59"/>
      <c r="D71" s="9">
        <v>52974302453</v>
      </c>
      <c r="F71" s="9">
        <v>25527393899880</v>
      </c>
      <c r="H71" s="9">
        <v>25578000630000</v>
      </c>
      <c r="J71" s="9">
        <v>2367572333</v>
      </c>
      <c r="L71" s="10" t="s">
        <v>358</v>
      </c>
    </row>
    <row r="72" spans="1:12" ht="21.75" customHeight="1" x14ac:dyDescent="0.2">
      <c r="A72" s="59" t="s">
        <v>431</v>
      </c>
      <c r="B72" s="59"/>
      <c r="D72" s="9">
        <v>1300000000000</v>
      </c>
      <c r="F72" s="9">
        <v>0</v>
      </c>
      <c r="H72" s="9">
        <v>0</v>
      </c>
      <c r="J72" s="9">
        <v>1300000000000</v>
      </c>
      <c r="L72" s="10" t="s">
        <v>432</v>
      </c>
    </row>
    <row r="73" spans="1:12" ht="21.75" customHeight="1" x14ac:dyDescent="0.2">
      <c r="A73" s="59" t="s">
        <v>433</v>
      </c>
      <c r="B73" s="59"/>
      <c r="D73" s="9">
        <v>200000000000</v>
      </c>
      <c r="F73" s="9">
        <v>0</v>
      </c>
      <c r="H73" s="9">
        <v>0</v>
      </c>
      <c r="J73" s="9">
        <v>200000000000</v>
      </c>
      <c r="L73" s="10" t="s">
        <v>387</v>
      </c>
    </row>
    <row r="74" spans="1:12" ht="21.75" customHeight="1" x14ac:dyDescent="0.2">
      <c r="A74" s="59" t="s">
        <v>434</v>
      </c>
      <c r="B74" s="59"/>
      <c r="D74" s="9">
        <v>100000000000</v>
      </c>
      <c r="F74" s="9">
        <v>0</v>
      </c>
      <c r="H74" s="9">
        <v>0</v>
      </c>
      <c r="J74" s="9">
        <v>100000000000</v>
      </c>
      <c r="L74" s="10" t="s">
        <v>402</v>
      </c>
    </row>
    <row r="75" spans="1:12" ht="21.75" customHeight="1" x14ac:dyDescent="0.2">
      <c r="A75" s="59" t="s">
        <v>435</v>
      </c>
      <c r="B75" s="59"/>
      <c r="D75" s="9">
        <v>1100000000000</v>
      </c>
      <c r="F75" s="9">
        <v>0</v>
      </c>
      <c r="H75" s="9">
        <v>0</v>
      </c>
      <c r="J75" s="9">
        <v>1100000000000</v>
      </c>
      <c r="L75" s="10" t="s">
        <v>400</v>
      </c>
    </row>
    <row r="76" spans="1:12" ht="21.75" customHeight="1" x14ac:dyDescent="0.2">
      <c r="A76" s="59" t="s">
        <v>436</v>
      </c>
      <c r="B76" s="59"/>
      <c r="D76" s="9">
        <v>500000000000</v>
      </c>
      <c r="F76" s="9">
        <v>0</v>
      </c>
      <c r="H76" s="9">
        <v>0</v>
      </c>
      <c r="J76" s="9">
        <v>500000000000</v>
      </c>
      <c r="L76" s="10" t="s">
        <v>384</v>
      </c>
    </row>
    <row r="77" spans="1:12" ht="21.75" customHeight="1" x14ac:dyDescent="0.2">
      <c r="A77" s="59" t="s">
        <v>437</v>
      </c>
      <c r="B77" s="59"/>
      <c r="D77" s="9">
        <v>200000000000</v>
      </c>
      <c r="F77" s="9">
        <v>0</v>
      </c>
      <c r="H77" s="9">
        <v>200000000000</v>
      </c>
      <c r="J77" s="9">
        <v>0</v>
      </c>
      <c r="L77" s="10" t="s">
        <v>358</v>
      </c>
    </row>
    <row r="78" spans="1:12" ht="21.75" customHeight="1" x14ac:dyDescent="0.2">
      <c r="A78" s="59" t="s">
        <v>438</v>
      </c>
      <c r="B78" s="59"/>
      <c r="D78" s="9">
        <v>340000000000</v>
      </c>
      <c r="F78" s="9">
        <v>0</v>
      </c>
      <c r="H78" s="9">
        <v>340000000000</v>
      </c>
      <c r="J78" s="9">
        <v>0</v>
      </c>
      <c r="L78" s="10" t="s">
        <v>358</v>
      </c>
    </row>
    <row r="79" spans="1:12" ht="21.75" customHeight="1" x14ac:dyDescent="0.2">
      <c r="A79" s="59" t="s">
        <v>439</v>
      </c>
      <c r="B79" s="59"/>
      <c r="D79" s="9">
        <v>1500000000000</v>
      </c>
      <c r="F79" s="9">
        <v>0</v>
      </c>
      <c r="H79" s="9">
        <v>0</v>
      </c>
      <c r="J79" s="9">
        <v>1500000000000</v>
      </c>
      <c r="L79" s="10" t="s">
        <v>440</v>
      </c>
    </row>
    <row r="80" spans="1:12" ht="21.75" customHeight="1" x14ac:dyDescent="0.2">
      <c r="A80" s="59" t="s">
        <v>441</v>
      </c>
      <c r="B80" s="59"/>
      <c r="D80" s="9">
        <v>400000000000</v>
      </c>
      <c r="F80" s="9">
        <v>0</v>
      </c>
      <c r="H80" s="9">
        <v>0</v>
      </c>
      <c r="J80" s="9">
        <v>400000000000</v>
      </c>
      <c r="L80" s="10" t="s">
        <v>356</v>
      </c>
    </row>
    <row r="81" spans="1:12" ht="21.75" customHeight="1" x14ac:dyDescent="0.2">
      <c r="A81" s="59" t="s">
        <v>442</v>
      </c>
      <c r="B81" s="59"/>
      <c r="D81" s="9">
        <v>500000000000</v>
      </c>
      <c r="F81" s="9">
        <v>0</v>
      </c>
      <c r="H81" s="9">
        <v>0</v>
      </c>
      <c r="J81" s="9">
        <v>500000000000</v>
      </c>
      <c r="L81" s="10" t="s">
        <v>384</v>
      </c>
    </row>
    <row r="82" spans="1:12" ht="21.75" customHeight="1" x14ac:dyDescent="0.2">
      <c r="A82" s="59" t="s">
        <v>443</v>
      </c>
      <c r="B82" s="59"/>
      <c r="D82" s="9">
        <v>500000000000</v>
      </c>
      <c r="F82" s="9">
        <v>0</v>
      </c>
      <c r="H82" s="9">
        <v>0</v>
      </c>
      <c r="J82" s="9">
        <v>500000000000</v>
      </c>
      <c r="L82" s="10" t="s">
        <v>384</v>
      </c>
    </row>
    <row r="83" spans="1:12" ht="21.75" customHeight="1" x14ac:dyDescent="0.2">
      <c r="A83" s="59" t="s">
        <v>444</v>
      </c>
      <c r="B83" s="59"/>
      <c r="D83" s="9">
        <v>150000000000</v>
      </c>
      <c r="F83" s="9">
        <v>0</v>
      </c>
      <c r="H83" s="9">
        <v>150000000000</v>
      </c>
      <c r="J83" s="9">
        <v>0</v>
      </c>
      <c r="L83" s="10" t="s">
        <v>358</v>
      </c>
    </row>
    <row r="84" spans="1:12" ht="21.75" customHeight="1" x14ac:dyDescent="0.2">
      <c r="A84" s="59" t="s">
        <v>445</v>
      </c>
      <c r="B84" s="59"/>
      <c r="D84" s="9">
        <v>150000000000</v>
      </c>
      <c r="F84" s="9">
        <v>0</v>
      </c>
      <c r="H84" s="9">
        <v>0</v>
      </c>
      <c r="J84" s="9">
        <v>150000000000</v>
      </c>
      <c r="L84" s="10" t="s">
        <v>393</v>
      </c>
    </row>
    <row r="85" spans="1:12" ht="21.75" customHeight="1" x14ac:dyDescent="0.2">
      <c r="A85" s="59" t="s">
        <v>446</v>
      </c>
      <c r="B85" s="59"/>
      <c r="D85" s="9">
        <v>5000000000000</v>
      </c>
      <c r="F85" s="9">
        <v>0</v>
      </c>
      <c r="H85" s="9">
        <v>0</v>
      </c>
      <c r="J85" s="9">
        <v>5000000000000</v>
      </c>
      <c r="L85" s="10" t="s">
        <v>447</v>
      </c>
    </row>
    <row r="86" spans="1:12" ht="21.75" customHeight="1" x14ac:dyDescent="0.2">
      <c r="A86" s="59" t="s">
        <v>448</v>
      </c>
      <c r="B86" s="59"/>
      <c r="D86" s="9">
        <v>1600000000000</v>
      </c>
      <c r="F86" s="9">
        <v>0</v>
      </c>
      <c r="H86" s="9">
        <v>0</v>
      </c>
      <c r="J86" s="9">
        <v>1600000000000</v>
      </c>
      <c r="L86" s="10" t="s">
        <v>449</v>
      </c>
    </row>
    <row r="87" spans="1:12" ht="21.75" customHeight="1" x14ac:dyDescent="0.2">
      <c r="A87" s="59" t="s">
        <v>450</v>
      </c>
      <c r="B87" s="59"/>
      <c r="D87" s="9">
        <v>700000000000</v>
      </c>
      <c r="F87" s="9">
        <v>0</v>
      </c>
      <c r="H87" s="9">
        <v>700000000000</v>
      </c>
      <c r="J87" s="9">
        <v>0</v>
      </c>
      <c r="L87" s="10" t="s">
        <v>358</v>
      </c>
    </row>
    <row r="88" spans="1:12" ht="21.75" customHeight="1" x14ac:dyDescent="0.2">
      <c r="A88" s="59" t="s">
        <v>451</v>
      </c>
      <c r="B88" s="59"/>
      <c r="D88" s="9">
        <v>850000000000</v>
      </c>
      <c r="F88" s="9">
        <v>0</v>
      </c>
      <c r="H88" s="9">
        <v>850000000000</v>
      </c>
      <c r="J88" s="9">
        <v>0</v>
      </c>
      <c r="L88" s="10" t="s">
        <v>358</v>
      </c>
    </row>
    <row r="89" spans="1:12" ht="21.75" customHeight="1" x14ac:dyDescent="0.2">
      <c r="A89" s="59" t="s">
        <v>452</v>
      </c>
      <c r="B89" s="59"/>
      <c r="D89" s="9">
        <v>150000000000</v>
      </c>
      <c r="F89" s="9">
        <v>0</v>
      </c>
      <c r="H89" s="9">
        <v>150000000000</v>
      </c>
      <c r="J89" s="9">
        <v>0</v>
      </c>
      <c r="L89" s="10" t="s">
        <v>358</v>
      </c>
    </row>
    <row r="90" spans="1:12" ht="21.75" customHeight="1" x14ac:dyDescent="0.2">
      <c r="A90" s="59" t="s">
        <v>453</v>
      </c>
      <c r="B90" s="59"/>
      <c r="D90" s="9">
        <v>300000000000</v>
      </c>
      <c r="F90" s="9">
        <v>0</v>
      </c>
      <c r="H90" s="9">
        <v>0</v>
      </c>
      <c r="J90" s="9">
        <v>300000000000</v>
      </c>
      <c r="L90" s="10" t="s">
        <v>369</v>
      </c>
    </row>
    <row r="91" spans="1:12" ht="21.75" customHeight="1" x14ac:dyDescent="0.2">
      <c r="A91" s="59" t="s">
        <v>454</v>
      </c>
      <c r="B91" s="59"/>
      <c r="D91" s="9">
        <v>300000000000</v>
      </c>
      <c r="F91" s="9">
        <v>0</v>
      </c>
      <c r="H91" s="9">
        <v>300000000000</v>
      </c>
      <c r="J91" s="9">
        <v>0</v>
      </c>
      <c r="L91" s="10" t="s">
        <v>358</v>
      </c>
    </row>
    <row r="92" spans="1:12" ht="21.75" customHeight="1" x14ac:dyDescent="0.2">
      <c r="A92" s="59" t="s">
        <v>455</v>
      </c>
      <c r="B92" s="59"/>
      <c r="D92" s="9">
        <v>500000000000</v>
      </c>
      <c r="F92" s="9">
        <v>0</v>
      </c>
      <c r="H92" s="9">
        <v>500000000000</v>
      </c>
      <c r="J92" s="9">
        <v>0</v>
      </c>
      <c r="L92" s="10" t="s">
        <v>358</v>
      </c>
    </row>
    <row r="93" spans="1:12" ht="21.75" customHeight="1" x14ac:dyDescent="0.2">
      <c r="A93" s="59" t="s">
        <v>456</v>
      </c>
      <c r="B93" s="59"/>
      <c r="D93" s="9">
        <v>400000000000</v>
      </c>
      <c r="F93" s="9">
        <v>0</v>
      </c>
      <c r="H93" s="9">
        <v>400000000000</v>
      </c>
      <c r="J93" s="9">
        <v>0</v>
      </c>
      <c r="L93" s="10" t="s">
        <v>358</v>
      </c>
    </row>
    <row r="94" spans="1:12" ht="21.75" customHeight="1" x14ac:dyDescent="0.2">
      <c r="A94" s="59" t="s">
        <v>457</v>
      </c>
      <c r="B94" s="59"/>
      <c r="D94" s="9">
        <v>1000000000000</v>
      </c>
      <c r="F94" s="9">
        <v>0</v>
      </c>
      <c r="H94" s="9">
        <v>1000000000000</v>
      </c>
      <c r="J94" s="9">
        <v>0</v>
      </c>
      <c r="L94" s="10" t="s">
        <v>358</v>
      </c>
    </row>
    <row r="95" spans="1:12" ht="21.75" customHeight="1" x14ac:dyDescent="0.2">
      <c r="A95" s="59" t="s">
        <v>458</v>
      </c>
      <c r="B95" s="59"/>
      <c r="D95" s="9">
        <v>2300000000000</v>
      </c>
      <c r="F95" s="9">
        <v>0</v>
      </c>
      <c r="H95" s="9">
        <v>0</v>
      </c>
      <c r="J95" s="9">
        <v>2300000000000</v>
      </c>
      <c r="L95" s="10" t="s">
        <v>459</v>
      </c>
    </row>
    <row r="96" spans="1:12" ht="21.75" customHeight="1" x14ac:dyDescent="0.2">
      <c r="A96" s="59" t="s">
        <v>460</v>
      </c>
      <c r="B96" s="59"/>
      <c r="D96" s="9">
        <v>300000000000</v>
      </c>
      <c r="F96" s="9">
        <v>0</v>
      </c>
      <c r="H96" s="9">
        <v>0</v>
      </c>
      <c r="J96" s="9">
        <v>300000000000</v>
      </c>
      <c r="L96" s="10" t="s">
        <v>369</v>
      </c>
    </row>
    <row r="97" spans="1:12" ht="21.75" customHeight="1" x14ac:dyDescent="0.2">
      <c r="A97" s="59" t="s">
        <v>461</v>
      </c>
      <c r="B97" s="59"/>
      <c r="D97" s="9">
        <v>150000000000</v>
      </c>
      <c r="F97" s="9">
        <v>0</v>
      </c>
      <c r="H97" s="9">
        <v>0</v>
      </c>
      <c r="J97" s="9">
        <v>150000000000</v>
      </c>
      <c r="L97" s="10" t="s">
        <v>393</v>
      </c>
    </row>
    <row r="98" spans="1:12" ht="21.75" customHeight="1" x14ac:dyDescent="0.2">
      <c r="A98" s="59" t="s">
        <v>462</v>
      </c>
      <c r="B98" s="59"/>
      <c r="D98" s="9">
        <v>600000000</v>
      </c>
      <c r="F98" s="9">
        <v>0</v>
      </c>
      <c r="H98" s="9">
        <v>600000000</v>
      </c>
      <c r="J98" s="9">
        <v>0</v>
      </c>
      <c r="L98" s="10" t="s">
        <v>358</v>
      </c>
    </row>
    <row r="99" spans="1:12" ht="21.75" customHeight="1" x14ac:dyDescent="0.2">
      <c r="A99" s="59" t="s">
        <v>463</v>
      </c>
      <c r="B99" s="59"/>
      <c r="D99" s="9">
        <v>850000000000</v>
      </c>
      <c r="F99" s="9">
        <v>0</v>
      </c>
      <c r="H99" s="9">
        <v>0</v>
      </c>
      <c r="J99" s="9">
        <v>850000000000</v>
      </c>
      <c r="L99" s="10" t="s">
        <v>464</v>
      </c>
    </row>
    <row r="100" spans="1:12" ht="21.75" customHeight="1" x14ac:dyDescent="0.2">
      <c r="A100" s="59" t="s">
        <v>465</v>
      </c>
      <c r="B100" s="59"/>
      <c r="D100" s="9">
        <v>300000000000</v>
      </c>
      <c r="F100" s="9">
        <v>0</v>
      </c>
      <c r="H100" s="9">
        <v>0</v>
      </c>
      <c r="J100" s="9">
        <v>300000000000</v>
      </c>
      <c r="L100" s="10" t="s">
        <v>369</v>
      </c>
    </row>
    <row r="101" spans="1:12" ht="21.75" customHeight="1" x14ac:dyDescent="0.2">
      <c r="A101" s="59" t="s">
        <v>466</v>
      </c>
      <c r="B101" s="59"/>
      <c r="D101" s="9">
        <v>211000000000</v>
      </c>
      <c r="F101" s="9">
        <v>0</v>
      </c>
      <c r="H101" s="9">
        <v>0</v>
      </c>
      <c r="J101" s="9">
        <v>211000000000</v>
      </c>
      <c r="L101" s="10" t="s">
        <v>467</v>
      </c>
    </row>
    <row r="102" spans="1:12" ht="21.75" customHeight="1" x14ac:dyDescent="0.2">
      <c r="A102" s="59" t="s">
        <v>468</v>
      </c>
      <c r="B102" s="59"/>
      <c r="D102" s="9">
        <v>350000000000</v>
      </c>
      <c r="F102" s="9">
        <v>0</v>
      </c>
      <c r="H102" s="9">
        <v>0</v>
      </c>
      <c r="J102" s="9">
        <v>350000000000</v>
      </c>
      <c r="L102" s="10" t="s">
        <v>469</v>
      </c>
    </row>
    <row r="103" spans="1:12" ht="21.75" customHeight="1" x14ac:dyDescent="0.2">
      <c r="A103" s="59" t="s">
        <v>470</v>
      </c>
      <c r="B103" s="59"/>
      <c r="D103" s="9">
        <v>350000000000</v>
      </c>
      <c r="F103" s="9">
        <v>0</v>
      </c>
      <c r="H103" s="9">
        <v>0</v>
      </c>
      <c r="J103" s="9">
        <v>350000000000</v>
      </c>
      <c r="L103" s="10" t="s">
        <v>469</v>
      </c>
    </row>
    <row r="104" spans="1:12" ht="21.75" customHeight="1" x14ac:dyDescent="0.2">
      <c r="A104" s="59" t="s">
        <v>471</v>
      </c>
      <c r="B104" s="59"/>
      <c r="D104" s="9">
        <v>200000000000</v>
      </c>
      <c r="F104" s="9">
        <v>0</v>
      </c>
      <c r="H104" s="9">
        <v>0</v>
      </c>
      <c r="J104" s="9">
        <v>200000000000</v>
      </c>
      <c r="L104" s="10" t="s">
        <v>387</v>
      </c>
    </row>
    <row r="105" spans="1:12" ht="21.75" customHeight="1" x14ac:dyDescent="0.2">
      <c r="A105" s="59" t="s">
        <v>472</v>
      </c>
      <c r="B105" s="59"/>
      <c r="D105" s="9">
        <v>450000000000</v>
      </c>
      <c r="F105" s="9">
        <v>0</v>
      </c>
      <c r="H105" s="9">
        <v>450000000000</v>
      </c>
      <c r="J105" s="9">
        <v>0</v>
      </c>
      <c r="L105" s="10" t="s">
        <v>358</v>
      </c>
    </row>
    <row r="106" spans="1:12" ht="21.75" customHeight="1" x14ac:dyDescent="0.2">
      <c r="A106" s="59" t="s">
        <v>473</v>
      </c>
      <c r="B106" s="59"/>
      <c r="D106" s="9">
        <v>500000000000</v>
      </c>
      <c r="F106" s="9">
        <v>0</v>
      </c>
      <c r="H106" s="9">
        <v>500000000000</v>
      </c>
      <c r="J106" s="9">
        <v>0</v>
      </c>
      <c r="L106" s="10" t="s">
        <v>358</v>
      </c>
    </row>
    <row r="107" spans="1:12" ht="21.75" customHeight="1" x14ac:dyDescent="0.2">
      <c r="A107" s="59" t="s">
        <v>474</v>
      </c>
      <c r="B107" s="59"/>
      <c r="D107" s="9">
        <v>429000000000</v>
      </c>
      <c r="F107" s="9">
        <v>0</v>
      </c>
      <c r="H107" s="9">
        <v>429000000000</v>
      </c>
      <c r="J107" s="9">
        <v>0</v>
      </c>
      <c r="L107" s="10" t="s">
        <v>358</v>
      </c>
    </row>
    <row r="108" spans="1:12" ht="21.75" customHeight="1" x14ac:dyDescent="0.2">
      <c r="A108" s="59" t="s">
        <v>475</v>
      </c>
      <c r="B108" s="59"/>
      <c r="D108" s="9">
        <v>500000000000</v>
      </c>
      <c r="F108" s="9">
        <v>0</v>
      </c>
      <c r="H108" s="9">
        <v>0</v>
      </c>
      <c r="J108" s="9">
        <v>500000000000</v>
      </c>
      <c r="L108" s="10" t="s">
        <v>384</v>
      </c>
    </row>
    <row r="109" spans="1:12" ht="21.75" customHeight="1" x14ac:dyDescent="0.2">
      <c r="A109" s="59" t="s">
        <v>476</v>
      </c>
      <c r="B109" s="59"/>
      <c r="D109" s="9">
        <v>300000000000</v>
      </c>
      <c r="F109" s="9">
        <v>0</v>
      </c>
      <c r="H109" s="9">
        <v>300000000000</v>
      </c>
      <c r="J109" s="9">
        <v>0</v>
      </c>
      <c r="L109" s="10" t="s">
        <v>358</v>
      </c>
    </row>
    <row r="110" spans="1:12" ht="21.75" customHeight="1" x14ac:dyDescent="0.2">
      <c r="A110" s="59" t="s">
        <v>477</v>
      </c>
      <c r="B110" s="59"/>
      <c r="D110" s="9">
        <v>400000000000</v>
      </c>
      <c r="F110" s="9">
        <v>0</v>
      </c>
      <c r="H110" s="9">
        <v>400000000000</v>
      </c>
      <c r="J110" s="9">
        <v>0</v>
      </c>
      <c r="L110" s="10" t="s">
        <v>358</v>
      </c>
    </row>
    <row r="111" spans="1:12" ht="21.75" customHeight="1" x14ac:dyDescent="0.2">
      <c r="A111" s="59" t="s">
        <v>478</v>
      </c>
      <c r="B111" s="59"/>
      <c r="D111" s="9">
        <v>500000000000</v>
      </c>
      <c r="F111" s="9">
        <v>0</v>
      </c>
      <c r="H111" s="9">
        <v>500000000000</v>
      </c>
      <c r="J111" s="9">
        <v>0</v>
      </c>
      <c r="L111" s="10" t="s">
        <v>358</v>
      </c>
    </row>
    <row r="112" spans="1:12" ht="21.75" customHeight="1" x14ac:dyDescent="0.2">
      <c r="A112" s="59" t="s">
        <v>479</v>
      </c>
      <c r="B112" s="59"/>
      <c r="D112" s="9">
        <v>500000000000</v>
      </c>
      <c r="F112" s="9">
        <v>0</v>
      </c>
      <c r="H112" s="9">
        <v>500000000000</v>
      </c>
      <c r="J112" s="9">
        <v>0</v>
      </c>
      <c r="L112" s="10" t="s">
        <v>358</v>
      </c>
    </row>
    <row r="113" spans="1:12" ht="21.75" customHeight="1" x14ac:dyDescent="0.2">
      <c r="A113" s="59" t="s">
        <v>480</v>
      </c>
      <c r="B113" s="59"/>
      <c r="D113" s="9">
        <v>610000000000</v>
      </c>
      <c r="F113" s="9">
        <v>0</v>
      </c>
      <c r="H113" s="9">
        <v>0</v>
      </c>
      <c r="J113" s="9">
        <v>610000000000</v>
      </c>
      <c r="L113" s="10" t="s">
        <v>481</v>
      </c>
    </row>
    <row r="114" spans="1:12" ht="21.75" customHeight="1" x14ac:dyDescent="0.2">
      <c r="A114" s="59" t="s">
        <v>482</v>
      </c>
      <c r="B114" s="59"/>
      <c r="D114" s="9">
        <v>1000000000000</v>
      </c>
      <c r="F114" s="9">
        <v>0</v>
      </c>
      <c r="H114" s="9">
        <v>1000000000000</v>
      </c>
      <c r="J114" s="9">
        <v>0</v>
      </c>
      <c r="L114" s="10" t="s">
        <v>358</v>
      </c>
    </row>
    <row r="115" spans="1:12" ht="21.75" customHeight="1" x14ac:dyDescent="0.2">
      <c r="A115" s="59" t="s">
        <v>483</v>
      </c>
      <c r="B115" s="59"/>
      <c r="D115" s="9">
        <v>661132301</v>
      </c>
      <c r="F115" s="9">
        <v>93636986301</v>
      </c>
      <c r="H115" s="9">
        <v>94000300000</v>
      </c>
      <c r="J115" s="9">
        <v>297818602</v>
      </c>
      <c r="L115" s="10" t="s">
        <v>358</v>
      </c>
    </row>
    <row r="116" spans="1:12" ht="21.75" customHeight="1" x14ac:dyDescent="0.2">
      <c r="A116" s="59" t="s">
        <v>484</v>
      </c>
      <c r="B116" s="59"/>
      <c r="D116" s="9">
        <v>2000000000000</v>
      </c>
      <c r="F116" s="9">
        <v>0</v>
      </c>
      <c r="H116" s="9">
        <v>0</v>
      </c>
      <c r="J116" s="9">
        <v>2000000000000</v>
      </c>
      <c r="L116" s="10" t="s">
        <v>485</v>
      </c>
    </row>
    <row r="117" spans="1:12" ht="21.75" customHeight="1" x14ac:dyDescent="0.2">
      <c r="A117" s="59" t="s">
        <v>486</v>
      </c>
      <c r="B117" s="59"/>
      <c r="D117" s="9">
        <v>300000000000</v>
      </c>
      <c r="F117" s="9">
        <v>0</v>
      </c>
      <c r="H117" s="9">
        <v>300000000000</v>
      </c>
      <c r="J117" s="9">
        <v>0</v>
      </c>
      <c r="L117" s="10" t="s">
        <v>358</v>
      </c>
    </row>
    <row r="118" spans="1:12" ht="21.75" customHeight="1" x14ac:dyDescent="0.2">
      <c r="A118" s="59" t="s">
        <v>487</v>
      </c>
      <c r="B118" s="59"/>
      <c r="D118" s="9">
        <v>2000000000000</v>
      </c>
      <c r="F118" s="9">
        <v>0</v>
      </c>
      <c r="H118" s="9">
        <v>0</v>
      </c>
      <c r="J118" s="9">
        <v>2000000000000</v>
      </c>
      <c r="L118" s="10" t="s">
        <v>485</v>
      </c>
    </row>
    <row r="119" spans="1:12" ht="21.75" customHeight="1" x14ac:dyDescent="0.2">
      <c r="A119" s="59" t="s">
        <v>488</v>
      </c>
      <c r="B119" s="59"/>
      <c r="D119" s="9">
        <v>9000000000000</v>
      </c>
      <c r="F119" s="9">
        <v>0</v>
      </c>
      <c r="H119" s="9">
        <v>0</v>
      </c>
      <c r="J119" s="9">
        <v>9000000000000</v>
      </c>
      <c r="L119" s="10" t="s">
        <v>489</v>
      </c>
    </row>
    <row r="120" spans="1:12" ht="21.75" customHeight="1" x14ac:dyDescent="0.2">
      <c r="A120" s="59" t="s">
        <v>490</v>
      </c>
      <c r="B120" s="59"/>
      <c r="D120" s="9">
        <v>1500000000000</v>
      </c>
      <c r="F120" s="9">
        <v>0</v>
      </c>
      <c r="H120" s="9">
        <v>1500000000000</v>
      </c>
      <c r="J120" s="9">
        <v>0</v>
      </c>
      <c r="L120" s="10" t="s">
        <v>358</v>
      </c>
    </row>
    <row r="121" spans="1:12" ht="21.75" customHeight="1" x14ac:dyDescent="0.2">
      <c r="A121" s="59" t="s">
        <v>491</v>
      </c>
      <c r="B121" s="59"/>
      <c r="D121" s="9">
        <v>500000000000</v>
      </c>
      <c r="F121" s="9">
        <v>0</v>
      </c>
      <c r="H121" s="9">
        <v>500000000000</v>
      </c>
      <c r="J121" s="9">
        <v>0</v>
      </c>
      <c r="L121" s="10" t="s">
        <v>358</v>
      </c>
    </row>
    <row r="122" spans="1:12" ht="21.75" customHeight="1" x14ac:dyDescent="0.2">
      <c r="A122" s="59" t="s">
        <v>492</v>
      </c>
      <c r="B122" s="59"/>
      <c r="D122" s="9">
        <v>2340000000000</v>
      </c>
      <c r="F122" s="9">
        <v>0</v>
      </c>
      <c r="H122" s="9">
        <v>0</v>
      </c>
      <c r="J122" s="9">
        <v>2340000000000</v>
      </c>
      <c r="L122" s="10" t="s">
        <v>459</v>
      </c>
    </row>
    <row r="123" spans="1:12" ht="21.75" customHeight="1" x14ac:dyDescent="0.2">
      <c r="A123" s="59" t="s">
        <v>493</v>
      </c>
      <c r="B123" s="59"/>
      <c r="D123" s="9">
        <v>1000000000000</v>
      </c>
      <c r="F123" s="9">
        <v>0</v>
      </c>
      <c r="H123" s="9">
        <v>0</v>
      </c>
      <c r="J123" s="9">
        <v>1000000000000</v>
      </c>
      <c r="L123" s="10" t="s">
        <v>494</v>
      </c>
    </row>
    <row r="124" spans="1:12" ht="21.75" customHeight="1" x14ac:dyDescent="0.2">
      <c r="A124" s="59" t="s">
        <v>495</v>
      </c>
      <c r="B124" s="59"/>
      <c r="D124" s="9">
        <v>0</v>
      </c>
      <c r="F124" s="9">
        <v>2000001000000</v>
      </c>
      <c r="H124" s="9">
        <v>2000000010000</v>
      </c>
      <c r="J124" s="9">
        <v>990000</v>
      </c>
      <c r="L124" s="10" t="s">
        <v>358</v>
      </c>
    </row>
    <row r="125" spans="1:12" ht="21.75" customHeight="1" x14ac:dyDescent="0.2">
      <c r="A125" s="59" t="s">
        <v>496</v>
      </c>
      <c r="B125" s="59"/>
      <c r="D125" s="9">
        <v>1900000000000</v>
      </c>
      <c r="F125" s="9">
        <v>0</v>
      </c>
      <c r="H125" s="9">
        <v>0</v>
      </c>
      <c r="J125" s="9">
        <v>1900000000000</v>
      </c>
      <c r="L125" s="10" t="s">
        <v>497</v>
      </c>
    </row>
    <row r="126" spans="1:12" ht="21.75" customHeight="1" x14ac:dyDescent="0.2">
      <c r="A126" s="59" t="s">
        <v>498</v>
      </c>
      <c r="B126" s="59"/>
      <c r="D126" s="9">
        <v>1000000000000</v>
      </c>
      <c r="F126" s="9">
        <v>0</v>
      </c>
      <c r="H126" s="9">
        <v>1000000000000</v>
      </c>
      <c r="J126" s="9">
        <v>0</v>
      </c>
      <c r="L126" s="10" t="s">
        <v>358</v>
      </c>
    </row>
    <row r="127" spans="1:12" ht="21.75" customHeight="1" x14ac:dyDescent="0.2">
      <c r="A127" s="59" t="s">
        <v>499</v>
      </c>
      <c r="B127" s="59"/>
      <c r="D127" s="9">
        <v>1000000000000</v>
      </c>
      <c r="F127" s="9">
        <v>0</v>
      </c>
      <c r="H127" s="9">
        <v>0</v>
      </c>
      <c r="J127" s="9">
        <v>1000000000000</v>
      </c>
      <c r="L127" s="10" t="s">
        <v>494</v>
      </c>
    </row>
    <row r="128" spans="1:12" ht="21.75" customHeight="1" x14ac:dyDescent="0.2">
      <c r="A128" s="59" t="s">
        <v>500</v>
      </c>
      <c r="B128" s="59"/>
      <c r="D128" s="9">
        <v>300000000000</v>
      </c>
      <c r="F128" s="9">
        <v>0</v>
      </c>
      <c r="H128" s="9">
        <v>300000000000</v>
      </c>
      <c r="J128" s="9">
        <v>0</v>
      </c>
      <c r="L128" s="10" t="s">
        <v>358</v>
      </c>
    </row>
    <row r="129" spans="1:12" ht="21.75" customHeight="1" x14ac:dyDescent="0.2">
      <c r="A129" s="59" t="s">
        <v>501</v>
      </c>
      <c r="B129" s="59"/>
      <c r="D129" s="9">
        <v>300000000000</v>
      </c>
      <c r="F129" s="9">
        <v>0</v>
      </c>
      <c r="H129" s="9">
        <v>0</v>
      </c>
      <c r="J129" s="9">
        <v>300000000000</v>
      </c>
      <c r="L129" s="10" t="s">
        <v>369</v>
      </c>
    </row>
    <row r="130" spans="1:12" ht="21.75" customHeight="1" x14ac:dyDescent="0.2">
      <c r="A130" s="59" t="s">
        <v>502</v>
      </c>
      <c r="B130" s="59"/>
      <c r="D130" s="9">
        <v>259000000000</v>
      </c>
      <c r="F130" s="9">
        <v>0</v>
      </c>
      <c r="H130" s="9">
        <v>259000000000</v>
      </c>
      <c r="J130" s="9">
        <v>0</v>
      </c>
      <c r="L130" s="10" t="s">
        <v>358</v>
      </c>
    </row>
    <row r="131" spans="1:12" ht="21.75" customHeight="1" x14ac:dyDescent="0.2">
      <c r="A131" s="59" t="s">
        <v>503</v>
      </c>
      <c r="B131" s="59"/>
      <c r="D131" s="9">
        <v>2351770000000</v>
      </c>
      <c r="F131" s="9">
        <v>0</v>
      </c>
      <c r="H131" s="9">
        <v>0</v>
      </c>
      <c r="J131" s="9">
        <v>2351770000000</v>
      </c>
      <c r="L131" s="10" t="s">
        <v>504</v>
      </c>
    </row>
    <row r="132" spans="1:12" ht="21.75" customHeight="1" x14ac:dyDescent="0.2">
      <c r="A132" s="59" t="s">
        <v>505</v>
      </c>
      <c r="B132" s="59"/>
      <c r="D132" s="9">
        <v>500000000000</v>
      </c>
      <c r="F132" s="9">
        <v>0</v>
      </c>
      <c r="H132" s="9">
        <v>0</v>
      </c>
      <c r="J132" s="9">
        <v>500000000000</v>
      </c>
      <c r="L132" s="10" t="s">
        <v>384</v>
      </c>
    </row>
    <row r="133" spans="1:12" ht="21.75" customHeight="1" x14ac:dyDescent="0.2">
      <c r="A133" s="59" t="s">
        <v>506</v>
      </c>
      <c r="B133" s="59"/>
      <c r="D133" s="9">
        <v>800000000000</v>
      </c>
      <c r="F133" s="9">
        <v>0</v>
      </c>
      <c r="H133" s="9">
        <v>0</v>
      </c>
      <c r="J133" s="9">
        <v>800000000000</v>
      </c>
      <c r="L133" s="10" t="s">
        <v>507</v>
      </c>
    </row>
    <row r="134" spans="1:12" ht="21.75" customHeight="1" x14ac:dyDescent="0.2">
      <c r="A134" s="59" t="s">
        <v>508</v>
      </c>
      <c r="B134" s="59"/>
      <c r="D134" s="9">
        <v>600000000000</v>
      </c>
      <c r="F134" s="9">
        <v>0</v>
      </c>
      <c r="H134" s="9">
        <v>500000000000</v>
      </c>
      <c r="J134" s="9">
        <v>100000000000</v>
      </c>
      <c r="L134" s="10" t="s">
        <v>402</v>
      </c>
    </row>
    <row r="135" spans="1:12" ht="21.75" customHeight="1" x14ac:dyDescent="0.2">
      <c r="A135" s="59" t="s">
        <v>509</v>
      </c>
      <c r="B135" s="59"/>
      <c r="D135" s="9">
        <v>400000000000</v>
      </c>
      <c r="F135" s="9">
        <v>0</v>
      </c>
      <c r="H135" s="9">
        <v>200000000000</v>
      </c>
      <c r="J135" s="9">
        <v>200000000000</v>
      </c>
      <c r="L135" s="10" t="s">
        <v>387</v>
      </c>
    </row>
    <row r="136" spans="1:12" ht="21.75" customHeight="1" x14ac:dyDescent="0.2">
      <c r="A136" s="59" t="s">
        <v>510</v>
      </c>
      <c r="B136" s="59"/>
      <c r="D136" s="9">
        <v>300000000000</v>
      </c>
      <c r="F136" s="9">
        <v>0</v>
      </c>
      <c r="H136" s="9">
        <v>0</v>
      </c>
      <c r="J136" s="9">
        <v>300000000000</v>
      </c>
      <c r="L136" s="10" t="s">
        <v>369</v>
      </c>
    </row>
    <row r="137" spans="1:12" ht="21.75" customHeight="1" x14ac:dyDescent="0.2">
      <c r="A137" s="59" t="s">
        <v>511</v>
      </c>
      <c r="B137" s="59"/>
      <c r="D137" s="9">
        <v>500000000000</v>
      </c>
      <c r="F137" s="9">
        <v>0</v>
      </c>
      <c r="H137" s="9">
        <v>0</v>
      </c>
      <c r="J137" s="9">
        <v>500000000000</v>
      </c>
      <c r="L137" s="10" t="s">
        <v>384</v>
      </c>
    </row>
    <row r="138" spans="1:12" ht="21.75" customHeight="1" x14ac:dyDescent="0.2">
      <c r="A138" s="59" t="s">
        <v>512</v>
      </c>
      <c r="B138" s="59"/>
      <c r="D138" s="9">
        <v>320000000000</v>
      </c>
      <c r="F138" s="9">
        <v>0</v>
      </c>
      <c r="H138" s="9">
        <v>0</v>
      </c>
      <c r="J138" s="9">
        <v>320000000000</v>
      </c>
      <c r="L138" s="10" t="s">
        <v>369</v>
      </c>
    </row>
    <row r="139" spans="1:12" ht="21.75" customHeight="1" x14ac:dyDescent="0.2">
      <c r="A139" s="59" t="s">
        <v>513</v>
      </c>
      <c r="B139" s="59"/>
      <c r="D139" s="9">
        <v>500000000000</v>
      </c>
      <c r="F139" s="9">
        <v>0</v>
      </c>
      <c r="H139" s="9">
        <v>0</v>
      </c>
      <c r="J139" s="9">
        <v>500000000000</v>
      </c>
      <c r="L139" s="10" t="s">
        <v>384</v>
      </c>
    </row>
    <row r="140" spans="1:12" ht="21.75" customHeight="1" x14ac:dyDescent="0.2">
      <c r="A140" s="59" t="s">
        <v>514</v>
      </c>
      <c r="B140" s="59"/>
      <c r="D140" s="9">
        <v>500000000000</v>
      </c>
      <c r="F140" s="9">
        <v>0</v>
      </c>
      <c r="H140" s="9">
        <v>0</v>
      </c>
      <c r="J140" s="9">
        <v>500000000000</v>
      </c>
      <c r="L140" s="10" t="s">
        <v>384</v>
      </c>
    </row>
    <row r="141" spans="1:12" ht="21.75" customHeight="1" x14ac:dyDescent="0.2">
      <c r="A141" s="59" t="s">
        <v>515</v>
      </c>
      <c r="B141" s="59"/>
      <c r="D141" s="9">
        <v>500000000000</v>
      </c>
      <c r="F141" s="9">
        <v>0</v>
      </c>
      <c r="H141" s="9">
        <v>0</v>
      </c>
      <c r="J141" s="9">
        <v>500000000000</v>
      </c>
      <c r="L141" s="10" t="s">
        <v>384</v>
      </c>
    </row>
    <row r="142" spans="1:12" ht="21.75" customHeight="1" x14ac:dyDescent="0.2">
      <c r="A142" s="59" t="s">
        <v>516</v>
      </c>
      <c r="B142" s="59"/>
      <c r="D142" s="9">
        <v>300000000000</v>
      </c>
      <c r="F142" s="9">
        <v>0</v>
      </c>
      <c r="H142" s="9">
        <v>300000000000</v>
      </c>
      <c r="J142" s="9">
        <v>0</v>
      </c>
      <c r="L142" s="10" t="s">
        <v>358</v>
      </c>
    </row>
    <row r="143" spans="1:12" ht="21.75" customHeight="1" x14ac:dyDescent="0.2">
      <c r="A143" s="59" t="s">
        <v>517</v>
      </c>
      <c r="B143" s="59"/>
      <c r="D143" s="9">
        <v>200000000000</v>
      </c>
      <c r="F143" s="9">
        <v>0</v>
      </c>
      <c r="H143" s="9">
        <v>200000000000</v>
      </c>
      <c r="J143" s="9">
        <v>0</v>
      </c>
      <c r="L143" s="10" t="s">
        <v>358</v>
      </c>
    </row>
    <row r="144" spans="1:12" ht="21.75" customHeight="1" x14ac:dyDescent="0.2">
      <c r="A144" s="59" t="s">
        <v>518</v>
      </c>
      <c r="B144" s="59"/>
      <c r="D144" s="9">
        <v>500000000000</v>
      </c>
      <c r="F144" s="9">
        <v>0</v>
      </c>
      <c r="H144" s="9">
        <v>0</v>
      </c>
      <c r="J144" s="9">
        <v>500000000000</v>
      </c>
      <c r="L144" s="10" t="s">
        <v>384</v>
      </c>
    </row>
    <row r="145" spans="1:12" ht="21.75" customHeight="1" x14ac:dyDescent="0.2">
      <c r="A145" s="59" t="s">
        <v>519</v>
      </c>
      <c r="B145" s="59"/>
      <c r="D145" s="9">
        <v>400000000000</v>
      </c>
      <c r="F145" s="9">
        <v>0</v>
      </c>
      <c r="H145" s="9">
        <v>0</v>
      </c>
      <c r="J145" s="9">
        <v>400000000000</v>
      </c>
      <c r="L145" s="10" t="s">
        <v>356</v>
      </c>
    </row>
    <row r="146" spans="1:12" ht="21.75" customHeight="1" x14ac:dyDescent="0.2">
      <c r="A146" s="59" t="s">
        <v>520</v>
      </c>
      <c r="B146" s="59"/>
      <c r="D146" s="9">
        <v>400000000000</v>
      </c>
      <c r="F146" s="9">
        <v>0</v>
      </c>
      <c r="H146" s="9">
        <v>0</v>
      </c>
      <c r="J146" s="9">
        <v>400000000000</v>
      </c>
      <c r="L146" s="10" t="s">
        <v>356</v>
      </c>
    </row>
    <row r="147" spans="1:12" ht="21.75" customHeight="1" x14ac:dyDescent="0.2">
      <c r="A147" s="59" t="s">
        <v>521</v>
      </c>
      <c r="B147" s="59"/>
      <c r="D147" s="9">
        <v>500000000000</v>
      </c>
      <c r="F147" s="9">
        <v>0</v>
      </c>
      <c r="H147" s="9">
        <v>500000000000</v>
      </c>
      <c r="J147" s="9">
        <v>0</v>
      </c>
      <c r="L147" s="10" t="s">
        <v>358</v>
      </c>
    </row>
    <row r="148" spans="1:12" ht="21.75" customHeight="1" x14ac:dyDescent="0.2">
      <c r="A148" s="59" t="s">
        <v>522</v>
      </c>
      <c r="B148" s="59"/>
      <c r="D148" s="9">
        <v>500000000000</v>
      </c>
      <c r="F148" s="9">
        <v>0</v>
      </c>
      <c r="H148" s="9">
        <v>0</v>
      </c>
      <c r="J148" s="9">
        <v>500000000000</v>
      </c>
      <c r="L148" s="10" t="s">
        <v>384</v>
      </c>
    </row>
    <row r="149" spans="1:12" ht="21.75" customHeight="1" x14ac:dyDescent="0.2">
      <c r="A149" s="59" t="s">
        <v>523</v>
      </c>
      <c r="B149" s="59"/>
      <c r="D149" s="9">
        <v>660000000000</v>
      </c>
      <c r="F149" s="9">
        <v>0</v>
      </c>
      <c r="H149" s="9">
        <v>0</v>
      </c>
      <c r="J149" s="9">
        <v>660000000000</v>
      </c>
      <c r="L149" s="10" t="s">
        <v>524</v>
      </c>
    </row>
    <row r="150" spans="1:12" ht="21.75" customHeight="1" x14ac:dyDescent="0.2">
      <c r="A150" s="59" t="s">
        <v>525</v>
      </c>
      <c r="B150" s="59"/>
      <c r="D150" s="9">
        <v>800000000000</v>
      </c>
      <c r="F150" s="9">
        <v>0</v>
      </c>
      <c r="H150" s="9">
        <v>800000000000</v>
      </c>
      <c r="J150" s="9">
        <v>0</v>
      </c>
      <c r="L150" s="10" t="s">
        <v>358</v>
      </c>
    </row>
    <row r="151" spans="1:12" ht="21.75" customHeight="1" x14ac:dyDescent="0.2">
      <c r="A151" s="59" t="s">
        <v>526</v>
      </c>
      <c r="B151" s="59"/>
      <c r="D151" s="9">
        <v>600000000000</v>
      </c>
      <c r="F151" s="9">
        <v>0</v>
      </c>
      <c r="H151" s="9">
        <v>600000000000</v>
      </c>
      <c r="J151" s="9">
        <v>0</v>
      </c>
      <c r="L151" s="10" t="s">
        <v>358</v>
      </c>
    </row>
    <row r="152" spans="1:12" ht="21.75" customHeight="1" x14ac:dyDescent="0.2">
      <c r="A152" s="59" t="s">
        <v>527</v>
      </c>
      <c r="B152" s="59"/>
      <c r="D152" s="9">
        <v>800000000000</v>
      </c>
      <c r="F152" s="9">
        <v>0</v>
      </c>
      <c r="H152" s="9">
        <v>800000000000</v>
      </c>
      <c r="J152" s="9">
        <v>0</v>
      </c>
      <c r="L152" s="10" t="s">
        <v>358</v>
      </c>
    </row>
    <row r="153" spans="1:12" ht="21.75" customHeight="1" x14ac:dyDescent="0.2">
      <c r="A153" s="59" t="s">
        <v>528</v>
      </c>
      <c r="B153" s="59"/>
      <c r="D153" s="9">
        <v>600000000000</v>
      </c>
      <c r="F153" s="9">
        <v>0</v>
      </c>
      <c r="H153" s="9">
        <v>600000000000</v>
      </c>
      <c r="J153" s="9">
        <v>0</v>
      </c>
      <c r="L153" s="10" t="s">
        <v>358</v>
      </c>
    </row>
    <row r="154" spans="1:12" ht="21.75" customHeight="1" x14ac:dyDescent="0.2">
      <c r="A154" s="59" t="s">
        <v>529</v>
      </c>
      <c r="B154" s="59"/>
      <c r="D154" s="9">
        <v>2000000000000</v>
      </c>
      <c r="F154" s="9">
        <v>0</v>
      </c>
      <c r="H154" s="9">
        <v>0</v>
      </c>
      <c r="J154" s="9">
        <v>2000000000000</v>
      </c>
      <c r="L154" s="10" t="s">
        <v>485</v>
      </c>
    </row>
    <row r="155" spans="1:12" ht="21.75" customHeight="1" x14ac:dyDescent="0.2">
      <c r="A155" s="59" t="s">
        <v>530</v>
      </c>
      <c r="B155" s="59"/>
      <c r="D155" s="9">
        <v>8500000000000</v>
      </c>
      <c r="F155" s="9">
        <v>0</v>
      </c>
      <c r="H155" s="9">
        <v>2900000000000</v>
      </c>
      <c r="J155" s="9">
        <v>5600000000000</v>
      </c>
      <c r="L155" s="10" t="s">
        <v>531</v>
      </c>
    </row>
    <row r="156" spans="1:12" ht="21.75" customHeight="1" x14ac:dyDescent="0.2">
      <c r="A156" s="59" t="s">
        <v>532</v>
      </c>
      <c r="B156" s="59"/>
      <c r="D156" s="9">
        <v>2300000000000</v>
      </c>
      <c r="F156" s="9">
        <v>0</v>
      </c>
      <c r="H156" s="9">
        <v>0</v>
      </c>
      <c r="J156" s="9">
        <v>2300000000000</v>
      </c>
      <c r="L156" s="10" t="s">
        <v>459</v>
      </c>
    </row>
    <row r="157" spans="1:12" ht="21.75" customHeight="1" x14ac:dyDescent="0.2">
      <c r="A157" s="59" t="s">
        <v>533</v>
      </c>
      <c r="B157" s="59"/>
      <c r="D157" s="9">
        <v>1600000000000</v>
      </c>
      <c r="F157" s="9">
        <v>0</v>
      </c>
      <c r="H157" s="9">
        <v>1600000000000</v>
      </c>
      <c r="J157" s="9">
        <v>0</v>
      </c>
      <c r="L157" s="10" t="s">
        <v>358</v>
      </c>
    </row>
    <row r="158" spans="1:12" ht="21.75" customHeight="1" x14ac:dyDescent="0.2">
      <c r="A158" s="59" t="s">
        <v>534</v>
      </c>
      <c r="B158" s="59"/>
      <c r="D158" s="9">
        <v>2700000000000</v>
      </c>
      <c r="F158" s="9">
        <v>0</v>
      </c>
      <c r="H158" s="9">
        <v>0</v>
      </c>
      <c r="J158" s="9">
        <v>2700000000000</v>
      </c>
      <c r="L158" s="10" t="s">
        <v>535</v>
      </c>
    </row>
    <row r="159" spans="1:12" ht="21.75" customHeight="1" x14ac:dyDescent="0.2">
      <c r="A159" s="59" t="s">
        <v>536</v>
      </c>
      <c r="B159" s="59"/>
      <c r="D159" s="9">
        <v>1500000000000</v>
      </c>
      <c r="F159" s="9">
        <v>0</v>
      </c>
      <c r="H159" s="9">
        <v>0</v>
      </c>
      <c r="J159" s="9">
        <v>1500000000000</v>
      </c>
      <c r="L159" s="10" t="s">
        <v>440</v>
      </c>
    </row>
    <row r="160" spans="1:12" ht="21.75" customHeight="1" x14ac:dyDescent="0.2">
      <c r="A160" s="59" t="s">
        <v>537</v>
      </c>
      <c r="B160" s="59"/>
      <c r="D160" s="9">
        <v>500000000000</v>
      </c>
      <c r="F160" s="9">
        <v>0</v>
      </c>
      <c r="H160" s="9">
        <v>500000000000</v>
      </c>
      <c r="J160" s="9">
        <v>0</v>
      </c>
      <c r="L160" s="10" t="s">
        <v>358</v>
      </c>
    </row>
    <row r="161" spans="1:12" ht="21.75" customHeight="1" x14ac:dyDescent="0.2">
      <c r="A161" s="59" t="s">
        <v>538</v>
      </c>
      <c r="B161" s="59"/>
      <c r="D161" s="9">
        <v>150000000000</v>
      </c>
      <c r="F161" s="9">
        <v>0</v>
      </c>
      <c r="H161" s="9">
        <v>0</v>
      </c>
      <c r="J161" s="9">
        <v>150000000000</v>
      </c>
      <c r="L161" s="10" t="s">
        <v>393</v>
      </c>
    </row>
    <row r="162" spans="1:12" ht="21.75" customHeight="1" x14ac:dyDescent="0.2">
      <c r="A162" s="59" t="s">
        <v>539</v>
      </c>
      <c r="B162" s="59"/>
      <c r="D162" s="9">
        <v>500000000000</v>
      </c>
      <c r="F162" s="9">
        <v>0</v>
      </c>
      <c r="H162" s="9">
        <v>0</v>
      </c>
      <c r="J162" s="9">
        <v>500000000000</v>
      </c>
      <c r="L162" s="10" t="s">
        <v>384</v>
      </c>
    </row>
    <row r="163" spans="1:12" ht="21.75" customHeight="1" x14ac:dyDescent="0.2">
      <c r="A163" s="59" t="s">
        <v>540</v>
      </c>
      <c r="B163" s="59"/>
      <c r="D163" s="9">
        <v>1000000000000</v>
      </c>
      <c r="F163" s="9">
        <v>0</v>
      </c>
      <c r="H163" s="9">
        <v>0</v>
      </c>
      <c r="J163" s="9">
        <v>1000000000000</v>
      </c>
      <c r="L163" s="10" t="s">
        <v>494</v>
      </c>
    </row>
    <row r="164" spans="1:12" ht="21.75" customHeight="1" x14ac:dyDescent="0.2">
      <c r="A164" s="59" t="s">
        <v>541</v>
      </c>
      <c r="B164" s="59"/>
      <c r="D164" s="9">
        <v>1000000000000</v>
      </c>
      <c r="F164" s="9">
        <v>0</v>
      </c>
      <c r="H164" s="9">
        <v>1000000000000</v>
      </c>
      <c r="J164" s="9">
        <v>0</v>
      </c>
      <c r="L164" s="10" t="s">
        <v>358</v>
      </c>
    </row>
    <row r="165" spans="1:12" ht="21.75" customHeight="1" x14ac:dyDescent="0.2">
      <c r="A165" s="59" t="s">
        <v>542</v>
      </c>
      <c r="B165" s="59"/>
      <c r="D165" s="9">
        <v>700000000000</v>
      </c>
      <c r="F165" s="9">
        <v>0</v>
      </c>
      <c r="H165" s="9">
        <v>700000000000</v>
      </c>
      <c r="J165" s="9">
        <v>0</v>
      </c>
      <c r="L165" s="10" t="s">
        <v>358</v>
      </c>
    </row>
    <row r="166" spans="1:12" ht="21.75" customHeight="1" x14ac:dyDescent="0.2">
      <c r="A166" s="59" t="s">
        <v>543</v>
      </c>
      <c r="B166" s="59"/>
      <c r="D166" s="9">
        <v>350000000000</v>
      </c>
      <c r="F166" s="9">
        <v>0</v>
      </c>
      <c r="H166" s="9">
        <v>350000000000</v>
      </c>
      <c r="J166" s="9">
        <v>0</v>
      </c>
      <c r="L166" s="10" t="s">
        <v>358</v>
      </c>
    </row>
    <row r="167" spans="1:12" ht="21.75" customHeight="1" x14ac:dyDescent="0.2">
      <c r="A167" s="59" t="s">
        <v>544</v>
      </c>
      <c r="B167" s="59"/>
      <c r="D167" s="9">
        <v>500000</v>
      </c>
      <c r="F167" s="9">
        <v>55266393484</v>
      </c>
      <c r="H167" s="9">
        <v>55000300000</v>
      </c>
      <c r="J167" s="9">
        <v>266593484</v>
      </c>
      <c r="L167" s="10" t="s">
        <v>358</v>
      </c>
    </row>
    <row r="168" spans="1:12" ht="21.75" customHeight="1" x14ac:dyDescent="0.2">
      <c r="A168" s="59" t="s">
        <v>545</v>
      </c>
      <c r="B168" s="59"/>
      <c r="D168" s="9">
        <v>2900000000000</v>
      </c>
      <c r="F168" s="9">
        <v>0</v>
      </c>
      <c r="H168" s="9">
        <v>0</v>
      </c>
      <c r="J168" s="9">
        <v>2900000000000</v>
      </c>
      <c r="L168" s="10" t="s">
        <v>546</v>
      </c>
    </row>
    <row r="169" spans="1:12" ht="21.75" customHeight="1" x14ac:dyDescent="0.2">
      <c r="A169" s="59" t="s">
        <v>547</v>
      </c>
      <c r="B169" s="59"/>
      <c r="D169" s="9">
        <v>500000000000</v>
      </c>
      <c r="F169" s="9">
        <v>0</v>
      </c>
      <c r="H169" s="9">
        <v>0</v>
      </c>
      <c r="J169" s="9">
        <v>500000000000</v>
      </c>
      <c r="L169" s="10" t="s">
        <v>384</v>
      </c>
    </row>
    <row r="170" spans="1:12" ht="21.75" customHeight="1" x14ac:dyDescent="0.2">
      <c r="A170" s="59" t="s">
        <v>548</v>
      </c>
      <c r="B170" s="59"/>
      <c r="D170" s="9">
        <v>3200000000000</v>
      </c>
      <c r="F170" s="9">
        <v>0</v>
      </c>
      <c r="H170" s="9">
        <v>0</v>
      </c>
      <c r="J170" s="9">
        <v>3200000000000</v>
      </c>
      <c r="L170" s="10" t="s">
        <v>549</v>
      </c>
    </row>
    <row r="171" spans="1:12" ht="21.75" customHeight="1" x14ac:dyDescent="0.2">
      <c r="A171" s="59" t="s">
        <v>550</v>
      </c>
      <c r="B171" s="59"/>
      <c r="D171" s="9">
        <v>598000000000</v>
      </c>
      <c r="F171" s="9">
        <v>0</v>
      </c>
      <c r="H171" s="9">
        <v>598000000000</v>
      </c>
      <c r="J171" s="9">
        <v>0</v>
      </c>
      <c r="L171" s="10" t="s">
        <v>358</v>
      </c>
    </row>
    <row r="172" spans="1:12" ht="21.75" customHeight="1" x14ac:dyDescent="0.2">
      <c r="A172" s="59" t="s">
        <v>551</v>
      </c>
      <c r="B172" s="59"/>
      <c r="D172" s="9">
        <v>200000000000</v>
      </c>
      <c r="F172" s="9">
        <v>0</v>
      </c>
      <c r="H172" s="9">
        <v>0</v>
      </c>
      <c r="J172" s="9">
        <v>200000000000</v>
      </c>
      <c r="L172" s="10" t="s">
        <v>387</v>
      </c>
    </row>
    <row r="173" spans="1:12" ht="21.75" customHeight="1" x14ac:dyDescent="0.2">
      <c r="A173" s="59" t="s">
        <v>552</v>
      </c>
      <c r="B173" s="59"/>
      <c r="D173" s="9">
        <v>500000000000</v>
      </c>
      <c r="F173" s="9">
        <v>0</v>
      </c>
      <c r="H173" s="9">
        <v>0</v>
      </c>
      <c r="J173" s="9">
        <v>500000000000</v>
      </c>
      <c r="L173" s="10" t="s">
        <v>384</v>
      </c>
    </row>
    <row r="174" spans="1:12" ht="21.75" customHeight="1" x14ac:dyDescent="0.2">
      <c r="A174" s="59" t="s">
        <v>553</v>
      </c>
      <c r="B174" s="59"/>
      <c r="D174" s="9">
        <v>800000000000</v>
      </c>
      <c r="F174" s="9">
        <v>0</v>
      </c>
      <c r="H174" s="9">
        <v>800000000000</v>
      </c>
      <c r="J174" s="9">
        <v>0</v>
      </c>
      <c r="L174" s="10" t="s">
        <v>358</v>
      </c>
    </row>
    <row r="175" spans="1:12" ht="21.75" customHeight="1" x14ac:dyDescent="0.2">
      <c r="A175" s="59" t="s">
        <v>554</v>
      </c>
      <c r="B175" s="59"/>
      <c r="D175" s="9">
        <v>1000000000000</v>
      </c>
      <c r="F175" s="9">
        <v>0</v>
      </c>
      <c r="H175" s="9">
        <v>1000000000000</v>
      </c>
      <c r="J175" s="9">
        <v>0</v>
      </c>
      <c r="L175" s="10" t="s">
        <v>358</v>
      </c>
    </row>
    <row r="176" spans="1:12" ht="21.75" customHeight="1" x14ac:dyDescent="0.2">
      <c r="A176" s="59" t="s">
        <v>555</v>
      </c>
      <c r="B176" s="59"/>
      <c r="D176" s="9">
        <v>1000000000000</v>
      </c>
      <c r="F176" s="9">
        <v>0</v>
      </c>
      <c r="H176" s="9">
        <v>1000000000000</v>
      </c>
      <c r="J176" s="9">
        <v>0</v>
      </c>
      <c r="L176" s="10" t="s">
        <v>358</v>
      </c>
    </row>
    <row r="177" spans="1:12" ht="21.75" customHeight="1" x14ac:dyDescent="0.2">
      <c r="A177" s="59" t="s">
        <v>556</v>
      </c>
      <c r="B177" s="59"/>
      <c r="D177" s="9">
        <v>1000000000000</v>
      </c>
      <c r="F177" s="9">
        <v>0</v>
      </c>
      <c r="H177" s="9">
        <v>1000000000000</v>
      </c>
      <c r="J177" s="9">
        <v>0</v>
      </c>
      <c r="L177" s="10" t="s">
        <v>358</v>
      </c>
    </row>
    <row r="178" spans="1:12" ht="21.75" customHeight="1" x14ac:dyDescent="0.2">
      <c r="A178" s="59" t="s">
        <v>557</v>
      </c>
      <c r="B178" s="59"/>
      <c r="D178" s="9">
        <v>700000000000</v>
      </c>
      <c r="F178" s="9">
        <v>0</v>
      </c>
      <c r="H178" s="9">
        <v>700000000000</v>
      </c>
      <c r="J178" s="9">
        <v>0</v>
      </c>
      <c r="L178" s="10" t="s">
        <v>358</v>
      </c>
    </row>
    <row r="179" spans="1:12" ht="21.75" customHeight="1" x14ac:dyDescent="0.2">
      <c r="A179" s="59" t="s">
        <v>558</v>
      </c>
      <c r="B179" s="59"/>
      <c r="D179" s="9">
        <v>0</v>
      </c>
      <c r="F179" s="9">
        <v>3200000000000</v>
      </c>
      <c r="H179" s="9">
        <v>0</v>
      </c>
      <c r="J179" s="9">
        <v>3200000000000</v>
      </c>
      <c r="L179" s="10" t="s">
        <v>549</v>
      </c>
    </row>
    <row r="180" spans="1:12" ht="21.75" customHeight="1" x14ac:dyDescent="0.2">
      <c r="A180" s="59" t="s">
        <v>559</v>
      </c>
      <c r="B180" s="59"/>
      <c r="D180" s="9">
        <v>0</v>
      </c>
      <c r="F180" s="9">
        <v>22899726027</v>
      </c>
      <c r="H180" s="9">
        <v>0</v>
      </c>
      <c r="J180" s="9">
        <v>22899726027</v>
      </c>
      <c r="L180" s="10" t="s">
        <v>429</v>
      </c>
    </row>
    <row r="181" spans="1:12" ht="21.75" customHeight="1" x14ac:dyDescent="0.2">
      <c r="A181" s="59" t="s">
        <v>560</v>
      </c>
      <c r="B181" s="59"/>
      <c r="D181" s="9">
        <v>0</v>
      </c>
      <c r="F181" s="9">
        <v>2000000000000</v>
      </c>
      <c r="H181" s="9">
        <v>0</v>
      </c>
      <c r="J181" s="9">
        <v>2000000000000</v>
      </c>
      <c r="L181" s="10" t="s">
        <v>485</v>
      </c>
    </row>
    <row r="182" spans="1:12" ht="21.75" customHeight="1" x14ac:dyDescent="0.2">
      <c r="A182" s="59" t="s">
        <v>561</v>
      </c>
      <c r="B182" s="59"/>
      <c r="D182" s="9">
        <v>0</v>
      </c>
      <c r="F182" s="9">
        <v>1000000000000</v>
      </c>
      <c r="H182" s="9">
        <v>0</v>
      </c>
      <c r="J182" s="9">
        <v>1000000000000</v>
      </c>
      <c r="L182" s="10" t="s">
        <v>494</v>
      </c>
    </row>
    <row r="183" spans="1:12" ht="21.75" customHeight="1" x14ac:dyDescent="0.2">
      <c r="A183" s="59" t="s">
        <v>562</v>
      </c>
      <c r="B183" s="59"/>
      <c r="D183" s="9">
        <v>0</v>
      </c>
      <c r="F183" s="9">
        <v>700000000000</v>
      </c>
      <c r="H183" s="9">
        <v>0</v>
      </c>
      <c r="J183" s="9">
        <v>700000000000</v>
      </c>
      <c r="L183" s="10" t="s">
        <v>419</v>
      </c>
    </row>
    <row r="184" spans="1:12" ht="21.75" customHeight="1" x14ac:dyDescent="0.2">
      <c r="A184" s="59" t="s">
        <v>563</v>
      </c>
      <c r="B184" s="59"/>
      <c r="D184" s="9">
        <v>0</v>
      </c>
      <c r="F184" s="9">
        <v>1000000000000</v>
      </c>
      <c r="H184" s="9">
        <v>0</v>
      </c>
      <c r="J184" s="9">
        <v>1000000000000</v>
      </c>
      <c r="L184" s="10" t="s">
        <v>494</v>
      </c>
    </row>
    <row r="185" spans="1:12" ht="21.75" customHeight="1" x14ac:dyDescent="0.2">
      <c r="A185" s="59" t="s">
        <v>564</v>
      </c>
      <c r="B185" s="59"/>
      <c r="D185" s="9">
        <v>0</v>
      </c>
      <c r="F185" s="9">
        <v>500000000000</v>
      </c>
      <c r="H185" s="9">
        <v>0</v>
      </c>
      <c r="J185" s="9">
        <v>500000000000</v>
      </c>
      <c r="L185" s="10" t="s">
        <v>384</v>
      </c>
    </row>
    <row r="186" spans="1:12" ht="21.75" customHeight="1" x14ac:dyDescent="0.2">
      <c r="A186" s="59" t="s">
        <v>565</v>
      </c>
      <c r="B186" s="59"/>
      <c r="D186" s="9">
        <v>0</v>
      </c>
      <c r="F186" s="9">
        <v>500000000000</v>
      </c>
      <c r="H186" s="9">
        <v>0</v>
      </c>
      <c r="J186" s="9">
        <v>500000000000</v>
      </c>
      <c r="L186" s="10" t="s">
        <v>384</v>
      </c>
    </row>
    <row r="187" spans="1:12" ht="21.75" customHeight="1" x14ac:dyDescent="0.2">
      <c r="A187" s="59" t="s">
        <v>566</v>
      </c>
      <c r="B187" s="59"/>
      <c r="D187" s="9">
        <v>0</v>
      </c>
      <c r="F187" s="9">
        <v>500000000000</v>
      </c>
      <c r="H187" s="9">
        <v>0</v>
      </c>
      <c r="J187" s="9">
        <v>500000000000</v>
      </c>
      <c r="L187" s="10" t="s">
        <v>384</v>
      </c>
    </row>
    <row r="188" spans="1:12" ht="21.75" customHeight="1" x14ac:dyDescent="0.2">
      <c r="A188" s="59" t="s">
        <v>567</v>
      </c>
      <c r="B188" s="59"/>
      <c r="D188" s="9">
        <v>0</v>
      </c>
      <c r="F188" s="9">
        <v>500000000000</v>
      </c>
      <c r="H188" s="9">
        <v>0</v>
      </c>
      <c r="J188" s="9">
        <v>500000000000</v>
      </c>
      <c r="L188" s="10" t="s">
        <v>384</v>
      </c>
    </row>
    <row r="189" spans="1:12" ht="21.75" customHeight="1" x14ac:dyDescent="0.2">
      <c r="A189" s="59" t="s">
        <v>568</v>
      </c>
      <c r="B189" s="59"/>
      <c r="D189" s="9">
        <v>0</v>
      </c>
      <c r="F189" s="9">
        <v>230000000000</v>
      </c>
      <c r="H189" s="9">
        <v>0</v>
      </c>
      <c r="J189" s="9">
        <v>230000000000</v>
      </c>
      <c r="L189" s="10" t="s">
        <v>467</v>
      </c>
    </row>
    <row r="190" spans="1:12" ht="21.75" customHeight="1" x14ac:dyDescent="0.2">
      <c r="A190" s="59" t="s">
        <v>569</v>
      </c>
      <c r="B190" s="59"/>
      <c r="D190" s="9">
        <v>0</v>
      </c>
      <c r="F190" s="9">
        <v>280000000000</v>
      </c>
      <c r="H190" s="9">
        <v>0</v>
      </c>
      <c r="J190" s="9">
        <v>280000000000</v>
      </c>
      <c r="L190" s="10" t="s">
        <v>389</v>
      </c>
    </row>
    <row r="191" spans="1:12" ht="21.75" customHeight="1" x14ac:dyDescent="0.2">
      <c r="A191" s="59" t="s">
        <v>570</v>
      </c>
      <c r="B191" s="59"/>
      <c r="D191" s="9">
        <v>0</v>
      </c>
      <c r="F191" s="9">
        <v>500000000000</v>
      </c>
      <c r="H191" s="9">
        <v>0</v>
      </c>
      <c r="J191" s="9">
        <v>500000000000</v>
      </c>
      <c r="L191" s="10" t="s">
        <v>384</v>
      </c>
    </row>
    <row r="192" spans="1:12" ht="21.75" customHeight="1" x14ac:dyDescent="0.2">
      <c r="A192" s="59" t="s">
        <v>571</v>
      </c>
      <c r="B192" s="59"/>
      <c r="D192" s="9">
        <v>0</v>
      </c>
      <c r="F192" s="9">
        <v>300000000000</v>
      </c>
      <c r="H192" s="9">
        <v>0</v>
      </c>
      <c r="J192" s="9">
        <v>300000000000</v>
      </c>
      <c r="L192" s="10" t="s">
        <v>369</v>
      </c>
    </row>
    <row r="193" spans="1:12" ht="21.75" customHeight="1" x14ac:dyDescent="0.2">
      <c r="A193" s="59" t="s">
        <v>572</v>
      </c>
      <c r="B193" s="59"/>
      <c r="D193" s="9">
        <v>0</v>
      </c>
      <c r="F193" s="9">
        <v>500000000000</v>
      </c>
      <c r="H193" s="9">
        <v>0</v>
      </c>
      <c r="J193" s="9">
        <v>500000000000</v>
      </c>
      <c r="L193" s="10" t="s">
        <v>384</v>
      </c>
    </row>
    <row r="194" spans="1:12" ht="21.75" customHeight="1" x14ac:dyDescent="0.2">
      <c r="A194" s="59" t="s">
        <v>573</v>
      </c>
      <c r="B194" s="59"/>
      <c r="D194" s="9">
        <v>0</v>
      </c>
      <c r="F194" s="9">
        <v>500000000000</v>
      </c>
      <c r="H194" s="9">
        <v>0</v>
      </c>
      <c r="J194" s="9">
        <v>500000000000</v>
      </c>
      <c r="L194" s="10" t="s">
        <v>384</v>
      </c>
    </row>
    <row r="195" spans="1:12" ht="21.75" customHeight="1" x14ac:dyDescent="0.2">
      <c r="A195" s="59" t="s">
        <v>574</v>
      </c>
      <c r="B195" s="59"/>
      <c r="D195" s="9">
        <v>0</v>
      </c>
      <c r="F195" s="9">
        <v>1500000000000</v>
      </c>
      <c r="H195" s="9">
        <v>0</v>
      </c>
      <c r="J195" s="9">
        <v>1500000000000</v>
      </c>
      <c r="L195" s="10" t="s">
        <v>440</v>
      </c>
    </row>
    <row r="196" spans="1:12" ht="21.75" customHeight="1" x14ac:dyDescent="0.2">
      <c r="A196" s="59" t="s">
        <v>575</v>
      </c>
      <c r="B196" s="59"/>
      <c r="D196" s="9">
        <v>0</v>
      </c>
      <c r="F196" s="9">
        <v>1500000000000</v>
      </c>
      <c r="H196" s="9">
        <v>0</v>
      </c>
      <c r="J196" s="9">
        <v>1500000000000</v>
      </c>
      <c r="L196" s="10" t="s">
        <v>440</v>
      </c>
    </row>
    <row r="197" spans="1:12" ht="21.75" customHeight="1" x14ac:dyDescent="0.2">
      <c r="A197" s="59" t="s">
        <v>576</v>
      </c>
      <c r="B197" s="59"/>
      <c r="D197" s="9">
        <v>0</v>
      </c>
      <c r="F197" s="9">
        <v>700000000000</v>
      </c>
      <c r="H197" s="9">
        <v>0</v>
      </c>
      <c r="J197" s="9">
        <v>700000000000</v>
      </c>
      <c r="L197" s="10" t="s">
        <v>419</v>
      </c>
    </row>
    <row r="198" spans="1:12" ht="21.75" customHeight="1" x14ac:dyDescent="0.2">
      <c r="A198" s="59" t="s">
        <v>577</v>
      </c>
      <c r="B198" s="59"/>
      <c r="D198" s="9">
        <v>0</v>
      </c>
      <c r="F198" s="9">
        <v>1500000000000</v>
      </c>
      <c r="H198" s="9">
        <v>0</v>
      </c>
      <c r="J198" s="9">
        <v>1500000000000</v>
      </c>
      <c r="L198" s="10" t="s">
        <v>440</v>
      </c>
    </row>
    <row r="199" spans="1:12" ht="21.75" customHeight="1" x14ac:dyDescent="0.2">
      <c r="A199" s="59" t="s">
        <v>578</v>
      </c>
      <c r="B199" s="59"/>
      <c r="D199" s="9">
        <v>0</v>
      </c>
      <c r="F199" s="9">
        <v>500000000000</v>
      </c>
      <c r="H199" s="9">
        <v>0</v>
      </c>
      <c r="J199" s="9">
        <v>500000000000</v>
      </c>
      <c r="L199" s="10" t="s">
        <v>384</v>
      </c>
    </row>
    <row r="200" spans="1:12" ht="21.75" customHeight="1" x14ac:dyDescent="0.2">
      <c r="A200" s="59" t="s">
        <v>579</v>
      </c>
      <c r="B200" s="59"/>
      <c r="D200" s="9">
        <v>0</v>
      </c>
      <c r="F200" s="9">
        <v>500000000000</v>
      </c>
      <c r="H200" s="9">
        <v>0</v>
      </c>
      <c r="J200" s="9">
        <v>500000000000</v>
      </c>
      <c r="L200" s="10" t="s">
        <v>384</v>
      </c>
    </row>
    <row r="201" spans="1:12" ht="21.75" customHeight="1" x14ac:dyDescent="0.2">
      <c r="A201" s="59" t="s">
        <v>580</v>
      </c>
      <c r="B201" s="59"/>
      <c r="D201" s="9">
        <v>0</v>
      </c>
      <c r="F201" s="9">
        <v>500000000000</v>
      </c>
      <c r="H201" s="9">
        <v>0</v>
      </c>
      <c r="J201" s="9">
        <v>500000000000</v>
      </c>
      <c r="L201" s="10" t="s">
        <v>384</v>
      </c>
    </row>
    <row r="202" spans="1:12" ht="21.75" customHeight="1" x14ac:dyDescent="0.2">
      <c r="A202" s="59" t="s">
        <v>581</v>
      </c>
      <c r="B202" s="59"/>
      <c r="D202" s="9">
        <v>0</v>
      </c>
      <c r="F202" s="9">
        <v>500000000000</v>
      </c>
      <c r="H202" s="9">
        <v>0</v>
      </c>
      <c r="J202" s="9">
        <v>500000000000</v>
      </c>
      <c r="L202" s="10" t="s">
        <v>384</v>
      </c>
    </row>
    <row r="203" spans="1:12" ht="21.75" customHeight="1" x14ac:dyDescent="0.2">
      <c r="A203" s="59" t="s">
        <v>582</v>
      </c>
      <c r="B203" s="59"/>
      <c r="D203" s="9">
        <v>0</v>
      </c>
      <c r="F203" s="9">
        <v>700000000000</v>
      </c>
      <c r="H203" s="9">
        <v>0</v>
      </c>
      <c r="J203" s="9">
        <v>700000000000</v>
      </c>
      <c r="L203" s="10" t="s">
        <v>419</v>
      </c>
    </row>
    <row r="204" spans="1:12" ht="21.75" customHeight="1" x14ac:dyDescent="0.2">
      <c r="A204" s="59" t="s">
        <v>583</v>
      </c>
      <c r="B204" s="59"/>
      <c r="D204" s="9">
        <v>0</v>
      </c>
      <c r="F204" s="9">
        <v>500000000000</v>
      </c>
      <c r="H204" s="9">
        <v>0</v>
      </c>
      <c r="J204" s="9">
        <v>500000000000</v>
      </c>
      <c r="L204" s="10" t="s">
        <v>384</v>
      </c>
    </row>
    <row r="205" spans="1:12" ht="21.75" customHeight="1" x14ac:dyDescent="0.2">
      <c r="A205" s="59" t="s">
        <v>584</v>
      </c>
      <c r="B205" s="59"/>
      <c r="D205" s="9">
        <v>0</v>
      </c>
      <c r="F205" s="9">
        <v>500000000000</v>
      </c>
      <c r="H205" s="9">
        <v>0</v>
      </c>
      <c r="J205" s="9">
        <v>500000000000</v>
      </c>
      <c r="L205" s="10" t="s">
        <v>384</v>
      </c>
    </row>
    <row r="206" spans="1:12" ht="21.75" customHeight="1" x14ac:dyDescent="0.2">
      <c r="A206" s="59" t="s">
        <v>585</v>
      </c>
      <c r="B206" s="59"/>
      <c r="D206" s="9">
        <v>0</v>
      </c>
      <c r="F206" s="9">
        <v>1000000000000</v>
      </c>
      <c r="H206" s="9">
        <v>0</v>
      </c>
      <c r="J206" s="9">
        <v>1000000000000</v>
      </c>
      <c r="L206" s="10" t="s">
        <v>494</v>
      </c>
    </row>
    <row r="207" spans="1:12" ht="21.75" customHeight="1" x14ac:dyDescent="0.2">
      <c r="A207" s="59" t="s">
        <v>586</v>
      </c>
      <c r="B207" s="59"/>
      <c r="D207" s="9">
        <v>0</v>
      </c>
      <c r="F207" s="9">
        <v>500000000000</v>
      </c>
      <c r="H207" s="9">
        <v>0</v>
      </c>
      <c r="J207" s="9">
        <v>500000000000</v>
      </c>
      <c r="L207" s="10" t="s">
        <v>384</v>
      </c>
    </row>
    <row r="208" spans="1:12" ht="21.75" customHeight="1" x14ac:dyDescent="0.2">
      <c r="A208" s="59" t="s">
        <v>587</v>
      </c>
      <c r="B208" s="59"/>
      <c r="D208" s="9">
        <v>0</v>
      </c>
      <c r="F208" s="9">
        <v>500000000000</v>
      </c>
      <c r="H208" s="9">
        <v>0</v>
      </c>
      <c r="J208" s="9">
        <v>500000000000</v>
      </c>
      <c r="L208" s="10" t="s">
        <v>384</v>
      </c>
    </row>
    <row r="209" spans="1:12" ht="21.75" customHeight="1" x14ac:dyDescent="0.2">
      <c r="A209" s="59" t="s">
        <v>588</v>
      </c>
      <c r="B209" s="59"/>
      <c r="D209" s="9">
        <v>0</v>
      </c>
      <c r="F209" s="9">
        <v>500000000000</v>
      </c>
      <c r="H209" s="9">
        <v>0</v>
      </c>
      <c r="J209" s="9">
        <v>500000000000</v>
      </c>
      <c r="L209" s="10" t="s">
        <v>384</v>
      </c>
    </row>
    <row r="210" spans="1:12" ht="21.75" customHeight="1" x14ac:dyDescent="0.2">
      <c r="A210" s="59" t="s">
        <v>589</v>
      </c>
      <c r="B210" s="59"/>
      <c r="D210" s="9">
        <v>0</v>
      </c>
      <c r="F210" s="9">
        <v>500000000000</v>
      </c>
      <c r="H210" s="9">
        <v>0</v>
      </c>
      <c r="J210" s="9">
        <v>500000000000</v>
      </c>
      <c r="L210" s="10" t="s">
        <v>384</v>
      </c>
    </row>
    <row r="211" spans="1:12" ht="21.75" customHeight="1" x14ac:dyDescent="0.2">
      <c r="A211" s="59" t="s">
        <v>590</v>
      </c>
      <c r="B211" s="59"/>
      <c r="D211" s="9">
        <v>0</v>
      </c>
      <c r="F211" s="9">
        <v>500000000000</v>
      </c>
      <c r="H211" s="9">
        <v>0</v>
      </c>
      <c r="J211" s="9">
        <v>500000000000</v>
      </c>
      <c r="L211" s="10" t="s">
        <v>384</v>
      </c>
    </row>
    <row r="212" spans="1:12" ht="21.75" customHeight="1" x14ac:dyDescent="0.2">
      <c r="A212" s="59" t="s">
        <v>591</v>
      </c>
      <c r="B212" s="59"/>
      <c r="D212" s="9">
        <v>0</v>
      </c>
      <c r="F212" s="9">
        <v>500000000000</v>
      </c>
      <c r="H212" s="9">
        <v>0</v>
      </c>
      <c r="J212" s="9">
        <v>500000000000</v>
      </c>
      <c r="L212" s="10" t="s">
        <v>384</v>
      </c>
    </row>
    <row r="213" spans="1:12" ht="21.75" customHeight="1" x14ac:dyDescent="0.2">
      <c r="A213" s="59" t="s">
        <v>592</v>
      </c>
      <c r="B213" s="59"/>
      <c r="D213" s="9">
        <v>0</v>
      </c>
      <c r="F213" s="9">
        <v>2000000000000</v>
      </c>
      <c r="H213" s="9">
        <v>0</v>
      </c>
      <c r="J213" s="9">
        <v>2000000000000</v>
      </c>
      <c r="L213" s="10" t="s">
        <v>485</v>
      </c>
    </row>
    <row r="214" spans="1:12" ht="21.75" customHeight="1" x14ac:dyDescent="0.2">
      <c r="A214" s="59" t="s">
        <v>593</v>
      </c>
      <c r="B214" s="59"/>
      <c r="D214" s="9">
        <v>0</v>
      </c>
      <c r="F214" s="9">
        <v>2000000000000</v>
      </c>
      <c r="H214" s="9">
        <v>0</v>
      </c>
      <c r="J214" s="9">
        <v>2000000000000</v>
      </c>
      <c r="L214" s="10" t="s">
        <v>485</v>
      </c>
    </row>
    <row r="215" spans="1:12" ht="21.75" customHeight="1" x14ac:dyDescent="0.2">
      <c r="A215" s="59" t="s">
        <v>594</v>
      </c>
      <c r="B215" s="59"/>
      <c r="D215" s="9">
        <v>0</v>
      </c>
      <c r="F215" s="9">
        <v>1000000000000</v>
      </c>
      <c r="H215" s="9">
        <v>0</v>
      </c>
      <c r="J215" s="9">
        <v>1000000000000</v>
      </c>
      <c r="L215" s="10" t="s">
        <v>494</v>
      </c>
    </row>
    <row r="216" spans="1:12" ht="21.75" customHeight="1" x14ac:dyDescent="0.2">
      <c r="A216" s="59" t="s">
        <v>595</v>
      </c>
      <c r="B216" s="59"/>
      <c r="D216" s="9">
        <v>0</v>
      </c>
      <c r="F216" s="9">
        <v>2000000000000</v>
      </c>
      <c r="H216" s="9">
        <v>0</v>
      </c>
      <c r="J216" s="9">
        <v>2000000000000</v>
      </c>
      <c r="L216" s="10" t="s">
        <v>485</v>
      </c>
    </row>
    <row r="217" spans="1:12" ht="21.75" customHeight="1" x14ac:dyDescent="0.2">
      <c r="A217" s="59" t="s">
        <v>596</v>
      </c>
      <c r="B217" s="59"/>
      <c r="D217" s="9">
        <v>0</v>
      </c>
      <c r="F217" s="9">
        <v>500000000000</v>
      </c>
      <c r="H217" s="9">
        <v>0</v>
      </c>
      <c r="J217" s="9">
        <v>500000000000</v>
      </c>
      <c r="L217" s="10" t="s">
        <v>384</v>
      </c>
    </row>
    <row r="218" spans="1:12" ht="21.75" customHeight="1" x14ac:dyDescent="0.2">
      <c r="A218" s="59" t="s">
        <v>597</v>
      </c>
      <c r="B218" s="59"/>
      <c r="D218" s="9">
        <v>0</v>
      </c>
      <c r="F218" s="9">
        <v>900000000000</v>
      </c>
      <c r="H218" s="9">
        <v>0</v>
      </c>
      <c r="J218" s="9">
        <v>900000000000</v>
      </c>
      <c r="L218" s="10" t="s">
        <v>598</v>
      </c>
    </row>
    <row r="219" spans="1:12" ht="21.75" customHeight="1" x14ac:dyDescent="0.2">
      <c r="A219" s="59" t="s">
        <v>599</v>
      </c>
      <c r="B219" s="59"/>
      <c r="D219" s="9">
        <v>0</v>
      </c>
      <c r="F219" s="9">
        <v>300000000000</v>
      </c>
      <c r="H219" s="9">
        <v>0</v>
      </c>
      <c r="J219" s="9">
        <v>300000000000</v>
      </c>
      <c r="L219" s="10" t="s">
        <v>369</v>
      </c>
    </row>
    <row r="220" spans="1:12" ht="21.75" customHeight="1" x14ac:dyDescent="0.2">
      <c r="A220" s="59" t="s">
        <v>600</v>
      </c>
      <c r="B220" s="59"/>
      <c r="D220" s="9">
        <v>0</v>
      </c>
      <c r="F220" s="9">
        <v>500000000000</v>
      </c>
      <c r="H220" s="9">
        <v>0</v>
      </c>
      <c r="J220" s="9">
        <v>500000000000</v>
      </c>
      <c r="L220" s="10" t="s">
        <v>384</v>
      </c>
    </row>
    <row r="221" spans="1:12" ht="21.75" customHeight="1" x14ac:dyDescent="0.2">
      <c r="A221" s="59" t="s">
        <v>601</v>
      </c>
      <c r="B221" s="59"/>
      <c r="D221" s="9">
        <v>0</v>
      </c>
      <c r="F221" s="9">
        <v>500000000000</v>
      </c>
      <c r="H221" s="9">
        <v>0</v>
      </c>
      <c r="J221" s="9">
        <v>500000000000</v>
      </c>
      <c r="L221" s="10" t="s">
        <v>384</v>
      </c>
    </row>
    <row r="222" spans="1:12" ht="21.75" customHeight="1" x14ac:dyDescent="0.2">
      <c r="A222" s="59" t="s">
        <v>602</v>
      </c>
      <c r="B222" s="59"/>
      <c r="D222" s="9">
        <v>0</v>
      </c>
      <c r="F222" s="9">
        <v>500000000000</v>
      </c>
      <c r="H222" s="9">
        <v>0</v>
      </c>
      <c r="J222" s="9">
        <v>500000000000</v>
      </c>
      <c r="L222" s="10" t="s">
        <v>384</v>
      </c>
    </row>
    <row r="223" spans="1:12" ht="21.75" customHeight="1" x14ac:dyDescent="0.2">
      <c r="A223" s="59" t="s">
        <v>603</v>
      </c>
      <c r="B223" s="59"/>
      <c r="D223" s="9">
        <v>0</v>
      </c>
      <c r="F223" s="9">
        <v>350000000000</v>
      </c>
      <c r="H223" s="9">
        <v>0</v>
      </c>
      <c r="J223" s="9">
        <v>350000000000</v>
      </c>
      <c r="L223" s="10" t="s">
        <v>469</v>
      </c>
    </row>
    <row r="224" spans="1:12" ht="21.75" customHeight="1" x14ac:dyDescent="0.2">
      <c r="A224" s="59" t="s">
        <v>604</v>
      </c>
      <c r="B224" s="59"/>
      <c r="D224" s="9">
        <v>0</v>
      </c>
      <c r="F224" s="9">
        <v>150000000000</v>
      </c>
      <c r="H224" s="9">
        <v>0</v>
      </c>
      <c r="J224" s="9">
        <v>150000000000</v>
      </c>
      <c r="L224" s="10" t="s">
        <v>393</v>
      </c>
    </row>
    <row r="225" spans="1:12" ht="21.75" customHeight="1" x14ac:dyDescent="0.2">
      <c r="A225" s="59" t="s">
        <v>605</v>
      </c>
      <c r="B225" s="59"/>
      <c r="D225" s="9">
        <v>0</v>
      </c>
      <c r="F225" s="9">
        <v>200000000000</v>
      </c>
      <c r="H225" s="9">
        <v>0</v>
      </c>
      <c r="J225" s="9">
        <v>200000000000</v>
      </c>
      <c r="L225" s="10" t="s">
        <v>387</v>
      </c>
    </row>
    <row r="226" spans="1:12" ht="21.75" customHeight="1" x14ac:dyDescent="0.2">
      <c r="A226" s="59" t="s">
        <v>606</v>
      </c>
      <c r="B226" s="59"/>
      <c r="D226" s="9">
        <v>0</v>
      </c>
      <c r="F226" s="9">
        <v>500000000000</v>
      </c>
      <c r="H226" s="9">
        <v>0</v>
      </c>
      <c r="J226" s="9">
        <v>500000000000</v>
      </c>
      <c r="L226" s="10" t="s">
        <v>384</v>
      </c>
    </row>
    <row r="227" spans="1:12" ht="21.75" customHeight="1" x14ac:dyDescent="0.2">
      <c r="A227" s="59" t="s">
        <v>607</v>
      </c>
      <c r="B227" s="59"/>
      <c r="D227" s="9">
        <v>0</v>
      </c>
      <c r="F227" s="9">
        <v>400000000000</v>
      </c>
      <c r="H227" s="9">
        <v>0</v>
      </c>
      <c r="J227" s="9">
        <v>400000000000</v>
      </c>
      <c r="L227" s="10" t="s">
        <v>356</v>
      </c>
    </row>
    <row r="228" spans="1:12" ht="21.75" customHeight="1" x14ac:dyDescent="0.2">
      <c r="A228" s="59" t="s">
        <v>608</v>
      </c>
      <c r="B228" s="59"/>
      <c r="D228" s="9">
        <v>0</v>
      </c>
      <c r="F228" s="9">
        <v>1900000000000</v>
      </c>
      <c r="H228" s="9">
        <v>0</v>
      </c>
      <c r="J228" s="9">
        <v>1900000000000</v>
      </c>
      <c r="L228" s="10" t="s">
        <v>497</v>
      </c>
    </row>
    <row r="229" spans="1:12" ht="21.75" customHeight="1" x14ac:dyDescent="0.2">
      <c r="A229" s="59" t="s">
        <v>609</v>
      </c>
      <c r="B229" s="59"/>
      <c r="D229" s="9">
        <v>0</v>
      </c>
      <c r="F229" s="9">
        <v>1600000000000</v>
      </c>
      <c r="H229" s="9">
        <v>0</v>
      </c>
      <c r="J229" s="9">
        <v>1600000000000</v>
      </c>
      <c r="L229" s="10" t="s">
        <v>449</v>
      </c>
    </row>
    <row r="230" spans="1:12" ht="21.75" customHeight="1" x14ac:dyDescent="0.2">
      <c r="A230" s="59" t="s">
        <v>610</v>
      </c>
      <c r="B230" s="59"/>
      <c r="D230" s="9">
        <v>0</v>
      </c>
      <c r="F230" s="9">
        <v>500000000000</v>
      </c>
      <c r="H230" s="9">
        <v>0</v>
      </c>
      <c r="J230" s="9">
        <v>500000000000</v>
      </c>
      <c r="L230" s="10" t="s">
        <v>384</v>
      </c>
    </row>
    <row r="231" spans="1:12" ht="21.75" customHeight="1" x14ac:dyDescent="0.2">
      <c r="A231" s="59" t="s">
        <v>611</v>
      </c>
      <c r="B231" s="59"/>
      <c r="D231" s="9">
        <v>0</v>
      </c>
      <c r="F231" s="9">
        <v>500000000000</v>
      </c>
      <c r="H231" s="9">
        <v>0</v>
      </c>
      <c r="J231" s="9">
        <v>500000000000</v>
      </c>
      <c r="L231" s="10" t="s">
        <v>384</v>
      </c>
    </row>
    <row r="232" spans="1:12" ht="21.75" customHeight="1" x14ac:dyDescent="0.2">
      <c r="A232" s="59" t="s">
        <v>612</v>
      </c>
      <c r="B232" s="59"/>
      <c r="D232" s="9">
        <v>0</v>
      </c>
      <c r="F232" s="9">
        <v>500000000000</v>
      </c>
      <c r="H232" s="9">
        <v>0</v>
      </c>
      <c r="J232" s="9">
        <v>500000000000</v>
      </c>
      <c r="L232" s="10" t="s">
        <v>384</v>
      </c>
    </row>
    <row r="233" spans="1:12" ht="21.75" customHeight="1" x14ac:dyDescent="0.2">
      <c r="A233" s="59" t="s">
        <v>613</v>
      </c>
      <c r="B233" s="59"/>
      <c r="D233" s="9">
        <v>0</v>
      </c>
      <c r="F233" s="9">
        <v>500000000000</v>
      </c>
      <c r="H233" s="9">
        <v>0</v>
      </c>
      <c r="J233" s="9">
        <v>500000000000</v>
      </c>
      <c r="L233" s="10" t="s">
        <v>384</v>
      </c>
    </row>
    <row r="234" spans="1:12" ht="21.75" customHeight="1" x14ac:dyDescent="0.2">
      <c r="A234" s="59" t="s">
        <v>614</v>
      </c>
      <c r="B234" s="59"/>
      <c r="D234" s="9">
        <v>0</v>
      </c>
      <c r="F234" s="9">
        <v>500000000000</v>
      </c>
      <c r="H234" s="9">
        <v>0</v>
      </c>
      <c r="J234" s="9">
        <v>500000000000</v>
      </c>
      <c r="L234" s="10" t="s">
        <v>384</v>
      </c>
    </row>
    <row r="235" spans="1:12" ht="21.75" customHeight="1" x14ac:dyDescent="0.2">
      <c r="A235" s="59" t="s">
        <v>615</v>
      </c>
      <c r="B235" s="59"/>
      <c r="D235" s="9">
        <v>0</v>
      </c>
      <c r="F235" s="9">
        <v>2500000000000</v>
      </c>
      <c r="H235" s="9">
        <v>0</v>
      </c>
      <c r="J235" s="9">
        <v>2500000000000</v>
      </c>
      <c r="L235" s="10" t="s">
        <v>616</v>
      </c>
    </row>
    <row r="236" spans="1:12" ht="21.75" customHeight="1" x14ac:dyDescent="0.2">
      <c r="A236" s="59" t="s">
        <v>617</v>
      </c>
      <c r="B236" s="59"/>
      <c r="D236" s="9">
        <v>0</v>
      </c>
      <c r="F236" s="9">
        <v>1000000000000</v>
      </c>
      <c r="H236" s="9">
        <v>0</v>
      </c>
      <c r="J236" s="9">
        <v>1000000000000</v>
      </c>
      <c r="L236" s="10" t="s">
        <v>494</v>
      </c>
    </row>
    <row r="237" spans="1:12" ht="21.75" customHeight="1" x14ac:dyDescent="0.2">
      <c r="A237" s="59" t="s">
        <v>618</v>
      </c>
      <c r="B237" s="59"/>
      <c r="D237" s="9">
        <v>0</v>
      </c>
      <c r="F237" s="9">
        <v>5000000000000</v>
      </c>
      <c r="H237" s="9">
        <v>0</v>
      </c>
      <c r="J237" s="9">
        <v>5000000000000</v>
      </c>
      <c r="L237" s="10" t="s">
        <v>447</v>
      </c>
    </row>
    <row r="238" spans="1:12" ht="21.75" customHeight="1" x14ac:dyDescent="0.2">
      <c r="A238" s="59" t="s">
        <v>619</v>
      </c>
      <c r="B238" s="59"/>
      <c r="D238" s="9">
        <v>0</v>
      </c>
      <c r="F238" s="9">
        <v>3100000000000</v>
      </c>
      <c r="H238" s="9">
        <v>0</v>
      </c>
      <c r="J238" s="9">
        <v>3100000000000</v>
      </c>
      <c r="L238" s="10" t="s">
        <v>620</v>
      </c>
    </row>
    <row r="239" spans="1:12" ht="21.75" customHeight="1" x14ac:dyDescent="0.2">
      <c r="A239" s="59" t="s">
        <v>621</v>
      </c>
      <c r="B239" s="59"/>
      <c r="D239" s="9">
        <v>0</v>
      </c>
      <c r="F239" s="9">
        <v>2500000000000</v>
      </c>
      <c r="H239" s="9">
        <v>0</v>
      </c>
      <c r="J239" s="9">
        <v>2500000000000</v>
      </c>
      <c r="L239" s="10" t="s">
        <v>616</v>
      </c>
    </row>
    <row r="240" spans="1:12" ht="21.75" customHeight="1" x14ac:dyDescent="0.2">
      <c r="A240" s="59" t="s">
        <v>622</v>
      </c>
      <c r="B240" s="59"/>
      <c r="D240" s="9">
        <v>0</v>
      </c>
      <c r="F240" s="9">
        <v>3000000000000</v>
      </c>
      <c r="H240" s="9">
        <v>0</v>
      </c>
      <c r="J240" s="9">
        <v>3000000000000</v>
      </c>
      <c r="L240" s="10" t="s">
        <v>623</v>
      </c>
    </row>
    <row r="241" spans="1:12" ht="21.75" customHeight="1" x14ac:dyDescent="0.2">
      <c r="A241" s="59" t="s">
        <v>624</v>
      </c>
      <c r="B241" s="59"/>
      <c r="D241" s="9">
        <v>0</v>
      </c>
      <c r="F241" s="9">
        <v>1900000000000</v>
      </c>
      <c r="H241" s="9">
        <v>0</v>
      </c>
      <c r="J241" s="9">
        <v>1900000000000</v>
      </c>
      <c r="L241" s="10" t="s">
        <v>497</v>
      </c>
    </row>
    <row r="242" spans="1:12" ht="21.75" customHeight="1" x14ac:dyDescent="0.2">
      <c r="A242" s="59" t="s">
        <v>625</v>
      </c>
      <c r="B242" s="59"/>
      <c r="D242" s="9">
        <v>0</v>
      </c>
      <c r="F242" s="9">
        <v>600000000000</v>
      </c>
      <c r="H242" s="9">
        <v>0</v>
      </c>
      <c r="J242" s="9">
        <v>600000000000</v>
      </c>
      <c r="L242" s="10" t="s">
        <v>626</v>
      </c>
    </row>
    <row r="243" spans="1:12" ht="21.75" customHeight="1" x14ac:dyDescent="0.2">
      <c r="A243" s="59" t="s">
        <v>627</v>
      </c>
      <c r="B243" s="59"/>
      <c r="D243" s="9">
        <v>0</v>
      </c>
      <c r="F243" s="9">
        <v>650000000000</v>
      </c>
      <c r="H243" s="9">
        <v>0</v>
      </c>
      <c r="J243" s="9">
        <v>650000000000</v>
      </c>
      <c r="L243" s="10" t="s">
        <v>524</v>
      </c>
    </row>
    <row r="244" spans="1:12" ht="21.75" customHeight="1" x14ac:dyDescent="0.2">
      <c r="A244" s="59" t="s">
        <v>628</v>
      </c>
      <c r="B244" s="59"/>
      <c r="D244" s="9">
        <v>0</v>
      </c>
      <c r="F244" s="9">
        <v>480000000000</v>
      </c>
      <c r="H244" s="9">
        <v>0</v>
      </c>
      <c r="J244" s="9">
        <v>480000000000</v>
      </c>
      <c r="L244" s="10" t="s">
        <v>384</v>
      </c>
    </row>
    <row r="245" spans="1:12" ht="21.75" customHeight="1" x14ac:dyDescent="0.2">
      <c r="A245" s="59" t="s">
        <v>629</v>
      </c>
      <c r="B245" s="59"/>
      <c r="D245" s="9">
        <v>0</v>
      </c>
      <c r="F245" s="9">
        <v>350000000000</v>
      </c>
      <c r="H245" s="9">
        <v>0</v>
      </c>
      <c r="J245" s="9">
        <v>350000000000</v>
      </c>
      <c r="L245" s="10" t="s">
        <v>469</v>
      </c>
    </row>
    <row r="246" spans="1:12" ht="21.75" customHeight="1" x14ac:dyDescent="0.2">
      <c r="A246" s="59" t="s">
        <v>630</v>
      </c>
      <c r="B246" s="59"/>
      <c r="D246" s="9">
        <v>0</v>
      </c>
      <c r="F246" s="9">
        <v>700000000000</v>
      </c>
      <c r="H246" s="9">
        <v>0</v>
      </c>
      <c r="J246" s="9">
        <v>700000000000</v>
      </c>
      <c r="L246" s="10" t="s">
        <v>419</v>
      </c>
    </row>
    <row r="247" spans="1:12" ht="21.75" customHeight="1" x14ac:dyDescent="0.2">
      <c r="A247" s="59" t="s">
        <v>631</v>
      </c>
      <c r="B247" s="59"/>
      <c r="D247" s="9">
        <v>0</v>
      </c>
      <c r="F247" s="9">
        <v>3000000000000</v>
      </c>
      <c r="H247" s="9">
        <v>0</v>
      </c>
      <c r="J247" s="9">
        <v>3000000000000</v>
      </c>
      <c r="L247" s="10" t="s">
        <v>623</v>
      </c>
    </row>
    <row r="248" spans="1:12" ht="21.75" customHeight="1" x14ac:dyDescent="0.2">
      <c r="A248" s="59" t="s">
        <v>632</v>
      </c>
      <c r="B248" s="59"/>
      <c r="D248" s="9">
        <v>0</v>
      </c>
      <c r="F248" s="9">
        <v>2000000000000</v>
      </c>
      <c r="H248" s="9">
        <v>0</v>
      </c>
      <c r="J248" s="9">
        <v>2000000000000</v>
      </c>
      <c r="L248" s="10" t="s">
        <v>485</v>
      </c>
    </row>
    <row r="249" spans="1:12" ht="21.75" customHeight="1" x14ac:dyDescent="0.2">
      <c r="A249" s="55" t="s">
        <v>633</v>
      </c>
      <c r="B249" s="55"/>
      <c r="D249" s="13">
        <v>0</v>
      </c>
      <c r="F249" s="13">
        <v>11999999000000</v>
      </c>
      <c r="H249" s="13">
        <v>0</v>
      </c>
      <c r="J249" s="13">
        <v>11999999000000</v>
      </c>
      <c r="L249" s="14" t="s">
        <v>634</v>
      </c>
    </row>
    <row r="250" spans="1:12" ht="21.75" customHeight="1" x14ac:dyDescent="0.2">
      <c r="A250" s="58" t="s">
        <v>58</v>
      </c>
      <c r="B250" s="58"/>
      <c r="D250" s="16">
        <v>124315694759446</v>
      </c>
      <c r="F250" s="16">
        <v>370608691327544</v>
      </c>
      <c r="H250" s="16">
        <v>321856678337086</v>
      </c>
      <c r="J250" s="16">
        <v>173067707749904</v>
      </c>
      <c r="L250" s="17">
        <v>0</v>
      </c>
    </row>
    <row r="253" spans="1:12" x14ac:dyDescent="0.2">
      <c r="J253" s="32"/>
    </row>
    <row r="254" spans="1:12" x14ac:dyDescent="0.2">
      <c r="J254" s="32"/>
    </row>
  </sheetData>
  <mergeCells count="248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46:B246"/>
    <mergeCell ref="A247:B247"/>
    <mergeCell ref="A248:B248"/>
    <mergeCell ref="A249:B249"/>
    <mergeCell ref="A250:B250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1" sqref="F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4.45" customHeight="1" x14ac:dyDescent="0.2"/>
    <row r="5" spans="1:10" ht="29.1" customHeight="1" x14ac:dyDescent="0.2">
      <c r="A5" s="1" t="s">
        <v>636</v>
      </c>
      <c r="B5" s="64" t="s">
        <v>637</v>
      </c>
      <c r="C5" s="64"/>
      <c r="D5" s="64"/>
      <c r="E5" s="64"/>
      <c r="F5" s="64"/>
      <c r="G5" s="64"/>
      <c r="H5" s="64"/>
      <c r="I5" s="64"/>
      <c r="J5" s="64"/>
    </row>
    <row r="6" spans="1:10" ht="14.45" customHeight="1" x14ac:dyDescent="0.2"/>
    <row r="7" spans="1:10" ht="14.45" customHeight="1" x14ac:dyDescent="0.2">
      <c r="A7" s="60" t="s">
        <v>638</v>
      </c>
      <c r="B7" s="60"/>
      <c r="D7" s="2" t="s">
        <v>639</v>
      </c>
      <c r="F7" s="2" t="s">
        <v>352</v>
      </c>
      <c r="H7" s="2" t="s">
        <v>640</v>
      </c>
      <c r="J7" s="2" t="s">
        <v>641</v>
      </c>
    </row>
    <row r="8" spans="1:10" ht="21.75" customHeight="1" x14ac:dyDescent="0.2">
      <c r="A8" s="61" t="s">
        <v>642</v>
      </c>
      <c r="B8" s="61"/>
      <c r="D8" s="5" t="s">
        <v>643</v>
      </c>
      <c r="F8" s="6">
        <v>253154458575</v>
      </c>
      <c r="H8" s="7">
        <v>3.07</v>
      </c>
      <c r="J8" s="7">
        <v>0.06</v>
      </c>
    </row>
    <row r="9" spans="1:10" ht="21.75" customHeight="1" x14ac:dyDescent="0.2">
      <c r="A9" s="59" t="s">
        <v>644</v>
      </c>
      <c r="B9" s="59"/>
      <c r="D9" s="8" t="s">
        <v>645</v>
      </c>
      <c r="F9" s="9">
        <v>32262566788</v>
      </c>
      <c r="H9" s="10">
        <v>0.39</v>
      </c>
      <c r="J9" s="10">
        <v>0.01</v>
      </c>
    </row>
    <row r="10" spans="1:10" ht="21.75" customHeight="1" x14ac:dyDescent="0.2">
      <c r="A10" s="59" t="s">
        <v>646</v>
      </c>
      <c r="B10" s="59"/>
      <c r="D10" s="8" t="s">
        <v>647</v>
      </c>
      <c r="F10" s="9">
        <v>4441620796061</v>
      </c>
      <c r="H10" s="10">
        <v>53.85</v>
      </c>
      <c r="J10" s="10">
        <v>1</v>
      </c>
    </row>
    <row r="11" spans="1:10" ht="21.75" customHeight="1" x14ac:dyDescent="0.2">
      <c r="A11" s="59" t="s">
        <v>648</v>
      </c>
      <c r="B11" s="59"/>
      <c r="D11" s="8" t="s">
        <v>649</v>
      </c>
      <c r="F11" s="9">
        <v>3182391243256</v>
      </c>
      <c r="H11" s="10">
        <v>38.58</v>
      </c>
      <c r="J11" s="10">
        <v>0.71</v>
      </c>
    </row>
    <row r="12" spans="1:10" ht="21.75" customHeight="1" x14ac:dyDescent="0.2">
      <c r="A12" s="55" t="s">
        <v>650</v>
      </c>
      <c r="B12" s="55"/>
      <c r="D12" s="11" t="s">
        <v>651</v>
      </c>
      <c r="F12" s="13">
        <v>72401037831</v>
      </c>
      <c r="H12" s="14">
        <v>0.88</v>
      </c>
      <c r="J12" s="14">
        <v>0.02</v>
      </c>
    </row>
    <row r="13" spans="1:10" ht="21.75" customHeight="1" x14ac:dyDescent="0.2">
      <c r="A13" s="58" t="s">
        <v>58</v>
      </c>
      <c r="B13" s="58"/>
      <c r="D13" s="16"/>
      <c r="F13" s="16">
        <v>7981830102511</v>
      </c>
      <c r="H13" s="17">
        <v>96.77</v>
      </c>
      <c r="J13" s="17">
        <v>1.8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9"/>
  <sheetViews>
    <sheetView rightToLeft="1" workbookViewId="0">
      <selection activeCell="D10" sqref="D10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5.8554687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7.85546875" bestFit="1" customWidth="1"/>
    <col min="15" max="16" width="1.28515625" customWidth="1"/>
    <col min="17" max="17" width="16.7109375" bestFit="1" customWidth="1"/>
    <col min="18" max="18" width="1.28515625" customWidth="1"/>
    <col min="19" max="19" width="19.42578125" bestFit="1" customWidth="1"/>
    <col min="20" max="20" width="1.28515625" customWidth="1"/>
    <col min="21" max="21" width="18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1.75" customHeight="1" x14ac:dyDescent="0.2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4.45" customHeight="1" x14ac:dyDescent="0.2"/>
    <row r="5" spans="1:23" ht="14.45" customHeight="1" x14ac:dyDescent="0.2">
      <c r="A5" s="1" t="s">
        <v>652</v>
      </c>
      <c r="B5" s="64" t="s">
        <v>653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4.45" customHeight="1" x14ac:dyDescent="0.2">
      <c r="D6" s="60" t="s">
        <v>654</v>
      </c>
      <c r="E6" s="60"/>
      <c r="F6" s="60"/>
      <c r="G6" s="60"/>
      <c r="H6" s="60"/>
      <c r="I6" s="60"/>
      <c r="J6" s="60"/>
      <c r="K6" s="60"/>
      <c r="L6" s="60"/>
      <c r="N6" s="60" t="s">
        <v>655</v>
      </c>
      <c r="O6" s="60"/>
      <c r="P6" s="60"/>
      <c r="Q6" s="60"/>
      <c r="R6" s="60"/>
      <c r="S6" s="60"/>
      <c r="T6" s="60"/>
      <c r="U6" s="60"/>
      <c r="V6" s="60"/>
      <c r="W6" s="60"/>
    </row>
    <row r="7" spans="1:23" ht="14.45" customHeight="1" x14ac:dyDescent="0.2">
      <c r="D7" s="3"/>
      <c r="E7" s="3"/>
      <c r="F7" s="3"/>
      <c r="G7" s="3"/>
      <c r="H7" s="3"/>
      <c r="I7" s="3"/>
      <c r="J7" s="63" t="s">
        <v>58</v>
      </c>
      <c r="K7" s="63"/>
      <c r="L7" s="63"/>
      <c r="N7" s="3"/>
      <c r="O7" s="3"/>
      <c r="P7" s="3"/>
      <c r="Q7" s="3"/>
      <c r="R7" s="3"/>
      <c r="S7" s="3"/>
      <c r="T7" s="3"/>
      <c r="U7" s="63" t="s">
        <v>58</v>
      </c>
      <c r="V7" s="63"/>
      <c r="W7" s="63"/>
    </row>
    <row r="8" spans="1:23" ht="14.45" customHeight="1" x14ac:dyDescent="0.2">
      <c r="A8" s="60" t="s">
        <v>656</v>
      </c>
      <c r="B8" s="60"/>
      <c r="D8" s="2" t="s">
        <v>657</v>
      </c>
      <c r="F8" s="2" t="s">
        <v>658</v>
      </c>
      <c r="H8" s="2" t="s">
        <v>659</v>
      </c>
      <c r="J8" s="4" t="s">
        <v>352</v>
      </c>
      <c r="K8" s="3"/>
      <c r="L8" s="4" t="s">
        <v>640</v>
      </c>
      <c r="N8" s="2" t="s">
        <v>657</v>
      </c>
      <c r="P8" s="60" t="s">
        <v>658</v>
      </c>
      <c r="Q8" s="60"/>
      <c r="S8" s="2" t="s">
        <v>659</v>
      </c>
      <c r="U8" s="4" t="s">
        <v>352</v>
      </c>
      <c r="V8" s="3"/>
      <c r="W8" s="4" t="s">
        <v>640</v>
      </c>
    </row>
    <row r="9" spans="1:23" ht="21.75" customHeight="1" x14ac:dyDescent="0.2">
      <c r="A9" s="61" t="s">
        <v>57</v>
      </c>
      <c r="B9" s="61"/>
      <c r="D9" s="6">
        <v>0</v>
      </c>
      <c r="F9" s="6">
        <v>0</v>
      </c>
      <c r="H9" s="6">
        <v>-14115510168</v>
      </c>
      <c r="J9" s="6">
        <v>-14115510168</v>
      </c>
      <c r="L9" s="7">
        <v>-0.17</v>
      </c>
      <c r="N9" s="6">
        <v>8471953578</v>
      </c>
      <c r="P9" s="62">
        <v>0</v>
      </c>
      <c r="Q9" s="62"/>
      <c r="S9" s="6">
        <v>-26322668801</v>
      </c>
      <c r="U9" s="6">
        <v>-17850715223</v>
      </c>
      <c r="W9" s="7">
        <v>-0.02</v>
      </c>
    </row>
    <row r="10" spans="1:23" ht="21.75" customHeight="1" x14ac:dyDescent="0.2">
      <c r="A10" s="59" t="s">
        <v>54</v>
      </c>
      <c r="B10" s="59"/>
      <c r="D10" s="9">
        <v>0</v>
      </c>
      <c r="F10" s="9">
        <v>3187236406</v>
      </c>
      <c r="H10" s="9">
        <v>53119270</v>
      </c>
      <c r="J10" s="9">
        <v>3240355676</v>
      </c>
      <c r="L10" s="10">
        <v>0.04</v>
      </c>
      <c r="N10" s="9">
        <v>48661368000</v>
      </c>
      <c r="P10" s="56">
        <v>36798849857</v>
      </c>
      <c r="Q10" s="56"/>
      <c r="S10" s="9">
        <v>11519012045</v>
      </c>
      <c r="U10" s="9">
        <v>96979229902</v>
      </c>
      <c r="W10" s="10">
        <v>0.11</v>
      </c>
    </row>
    <row r="11" spans="1:23" ht="21.75" customHeight="1" x14ac:dyDescent="0.2">
      <c r="A11" s="59" t="s">
        <v>32</v>
      </c>
      <c r="B11" s="59"/>
      <c r="D11" s="9">
        <v>0</v>
      </c>
      <c r="F11" s="9">
        <v>-2047915353</v>
      </c>
      <c r="H11" s="9">
        <v>-48784113</v>
      </c>
      <c r="J11" s="9">
        <v>-2096699466</v>
      </c>
      <c r="L11" s="10">
        <v>-0.03</v>
      </c>
      <c r="N11" s="9">
        <v>35552896500</v>
      </c>
      <c r="P11" s="56">
        <v>-29765172220</v>
      </c>
      <c r="Q11" s="56"/>
      <c r="S11" s="9">
        <v>-48786415</v>
      </c>
      <c r="U11" s="9">
        <v>5738937865</v>
      </c>
      <c r="W11" s="10">
        <v>0.01</v>
      </c>
    </row>
    <row r="12" spans="1:23" ht="21.75" customHeight="1" x14ac:dyDescent="0.2">
      <c r="A12" s="59" t="s">
        <v>39</v>
      </c>
      <c r="B12" s="59"/>
      <c r="D12" s="9">
        <v>0</v>
      </c>
      <c r="F12" s="9">
        <v>26232159611</v>
      </c>
      <c r="H12" s="9">
        <v>-25883846876</v>
      </c>
      <c r="J12" s="9">
        <v>348312735</v>
      </c>
      <c r="L12" s="10">
        <v>0</v>
      </c>
      <c r="N12" s="9">
        <v>655813008130</v>
      </c>
      <c r="P12" s="56">
        <v>-308425993375</v>
      </c>
      <c r="Q12" s="56"/>
      <c r="S12" s="9">
        <v>34139092605</v>
      </c>
      <c r="U12" s="9">
        <v>381526107360</v>
      </c>
      <c r="W12" s="10">
        <v>0.43</v>
      </c>
    </row>
    <row r="13" spans="1:23" ht="21.75" customHeight="1" x14ac:dyDescent="0.2">
      <c r="A13" s="59" t="s">
        <v>49</v>
      </c>
      <c r="B13" s="59"/>
      <c r="D13" s="9">
        <v>0</v>
      </c>
      <c r="F13" s="9">
        <v>17431575251</v>
      </c>
      <c r="H13" s="9">
        <v>-9082756018</v>
      </c>
      <c r="J13" s="9">
        <v>8348819233</v>
      </c>
      <c r="L13" s="10">
        <v>0.1</v>
      </c>
      <c r="N13" s="9">
        <v>111809771500</v>
      </c>
      <c r="P13" s="56">
        <v>-52347386333</v>
      </c>
      <c r="Q13" s="56"/>
      <c r="S13" s="9">
        <v>-17063086798</v>
      </c>
      <c r="U13" s="9">
        <v>42399298369</v>
      </c>
      <c r="W13" s="10">
        <v>0.05</v>
      </c>
    </row>
    <row r="14" spans="1:23" ht="21.75" customHeight="1" x14ac:dyDescent="0.2">
      <c r="A14" s="59" t="s">
        <v>25</v>
      </c>
      <c r="B14" s="59"/>
      <c r="D14" s="9">
        <v>0</v>
      </c>
      <c r="F14" s="9">
        <v>268006678</v>
      </c>
      <c r="H14" s="9">
        <v>166826934</v>
      </c>
      <c r="J14" s="9">
        <v>434833612</v>
      </c>
      <c r="L14" s="10">
        <v>0.01</v>
      </c>
      <c r="N14" s="9">
        <v>32204000000</v>
      </c>
      <c r="P14" s="56">
        <v>2715117257</v>
      </c>
      <c r="Q14" s="56"/>
      <c r="S14" s="9">
        <v>14169338590</v>
      </c>
      <c r="U14" s="9">
        <v>49088455847</v>
      </c>
      <c r="W14" s="10">
        <v>0.06</v>
      </c>
    </row>
    <row r="15" spans="1:23" ht="21.75" customHeight="1" x14ac:dyDescent="0.2">
      <c r="A15" s="59" t="s">
        <v>34</v>
      </c>
      <c r="B15" s="59"/>
      <c r="D15" s="9">
        <v>0</v>
      </c>
      <c r="F15" s="9">
        <v>916010245</v>
      </c>
      <c r="H15" s="9">
        <v>1255758920</v>
      </c>
      <c r="J15" s="9">
        <v>2171769165</v>
      </c>
      <c r="L15" s="10">
        <v>0.03</v>
      </c>
      <c r="N15" s="9">
        <v>75735192160</v>
      </c>
      <c r="P15" s="56">
        <v>8534132276</v>
      </c>
      <c r="Q15" s="56"/>
      <c r="S15" s="9">
        <v>13572242869</v>
      </c>
      <c r="U15" s="9">
        <v>97841567305</v>
      </c>
      <c r="W15" s="10">
        <v>0.11</v>
      </c>
    </row>
    <row r="16" spans="1:23" ht="21.75" customHeight="1" x14ac:dyDescent="0.2">
      <c r="A16" s="59" t="s">
        <v>46</v>
      </c>
      <c r="B16" s="59"/>
      <c r="D16" s="9">
        <v>0</v>
      </c>
      <c r="F16" s="9">
        <v>0</v>
      </c>
      <c r="H16" s="9">
        <v>12748236052</v>
      </c>
      <c r="J16" s="9">
        <v>12748236052</v>
      </c>
      <c r="L16" s="10">
        <v>0.15</v>
      </c>
      <c r="N16" s="9">
        <v>1702691293</v>
      </c>
      <c r="P16" s="56">
        <v>0</v>
      </c>
      <c r="Q16" s="56"/>
      <c r="S16" s="9">
        <v>54198759880</v>
      </c>
      <c r="U16" s="9">
        <v>55901451173</v>
      </c>
      <c r="W16" s="10">
        <v>0.06</v>
      </c>
    </row>
    <row r="17" spans="1:23" ht="21.75" customHeight="1" x14ac:dyDescent="0.2">
      <c r="A17" s="59" t="s">
        <v>24</v>
      </c>
      <c r="B17" s="59"/>
      <c r="D17" s="9">
        <v>0</v>
      </c>
      <c r="F17" s="9">
        <v>1350758202</v>
      </c>
      <c r="H17" s="9">
        <v>-1614</v>
      </c>
      <c r="J17" s="9">
        <v>1350756588</v>
      </c>
      <c r="L17" s="10">
        <v>0.02</v>
      </c>
      <c r="N17" s="9">
        <v>12548571300</v>
      </c>
      <c r="P17" s="56">
        <v>2188625861</v>
      </c>
      <c r="Q17" s="56"/>
      <c r="S17" s="9">
        <v>3895786567</v>
      </c>
      <c r="U17" s="9">
        <v>18632983728</v>
      </c>
      <c r="W17" s="10">
        <v>0.02</v>
      </c>
    </row>
    <row r="18" spans="1:23" ht="21.75" customHeight="1" x14ac:dyDescent="0.2">
      <c r="A18" s="59" t="s">
        <v>31</v>
      </c>
      <c r="B18" s="59"/>
      <c r="D18" s="9">
        <v>0</v>
      </c>
      <c r="F18" s="9">
        <v>672702053</v>
      </c>
      <c r="H18" s="9">
        <v>363704463</v>
      </c>
      <c r="J18" s="9">
        <v>1036406516</v>
      </c>
      <c r="L18" s="10">
        <v>0.01</v>
      </c>
      <c r="N18" s="9">
        <v>143810075460</v>
      </c>
      <c r="P18" s="56">
        <v>15673683746</v>
      </c>
      <c r="Q18" s="56"/>
      <c r="S18" s="9">
        <v>55390665306</v>
      </c>
      <c r="U18" s="9">
        <v>214874424512</v>
      </c>
      <c r="W18" s="10">
        <v>0.24</v>
      </c>
    </row>
    <row r="19" spans="1:23" ht="21.75" customHeight="1" x14ac:dyDescent="0.2">
      <c r="A19" s="59" t="s">
        <v>19</v>
      </c>
      <c r="B19" s="59"/>
      <c r="D19" s="9">
        <v>0</v>
      </c>
      <c r="F19" s="9">
        <v>2708630622</v>
      </c>
      <c r="H19" s="9">
        <v>-2690155891</v>
      </c>
      <c r="J19" s="9">
        <v>18474731</v>
      </c>
      <c r="L19" s="10">
        <v>0</v>
      </c>
      <c r="N19" s="9">
        <v>2562685664</v>
      </c>
      <c r="P19" s="56">
        <v>-421546703</v>
      </c>
      <c r="Q19" s="56"/>
      <c r="S19" s="9">
        <v>-2690155891</v>
      </c>
      <c r="U19" s="9">
        <v>-549016930</v>
      </c>
      <c r="W19" s="10">
        <v>0</v>
      </c>
    </row>
    <row r="20" spans="1:23" ht="21.75" customHeight="1" x14ac:dyDescent="0.2">
      <c r="A20" s="59" t="s">
        <v>660</v>
      </c>
      <c r="B20" s="59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16560000000</v>
      </c>
      <c r="P20" s="56">
        <v>0</v>
      </c>
      <c r="Q20" s="56"/>
      <c r="S20" s="9">
        <v>9278964833</v>
      </c>
      <c r="U20" s="9">
        <v>25838964833</v>
      </c>
      <c r="W20" s="10">
        <v>0.03</v>
      </c>
    </row>
    <row r="21" spans="1:23" ht="21.75" customHeight="1" x14ac:dyDescent="0.2">
      <c r="A21" s="59" t="s">
        <v>22</v>
      </c>
      <c r="B21" s="59"/>
      <c r="D21" s="9">
        <v>0</v>
      </c>
      <c r="F21" s="9">
        <v>7032736781</v>
      </c>
      <c r="H21" s="9">
        <v>0</v>
      </c>
      <c r="J21" s="9">
        <v>7032736781</v>
      </c>
      <c r="L21" s="10">
        <v>0.09</v>
      </c>
      <c r="N21" s="9">
        <v>32365998518</v>
      </c>
      <c r="P21" s="56">
        <v>24699914245</v>
      </c>
      <c r="Q21" s="56"/>
      <c r="S21" s="9">
        <v>13455976297</v>
      </c>
      <c r="U21" s="9">
        <v>70521889060</v>
      </c>
      <c r="W21" s="10">
        <v>0.08</v>
      </c>
    </row>
    <row r="22" spans="1:23" ht="21.75" customHeight="1" x14ac:dyDescent="0.2">
      <c r="A22" s="59" t="s">
        <v>30</v>
      </c>
      <c r="B22" s="59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719059940</v>
      </c>
      <c r="P22" s="56">
        <v>49980618</v>
      </c>
      <c r="Q22" s="56"/>
      <c r="S22" s="9">
        <v>1766127455</v>
      </c>
      <c r="U22" s="9">
        <v>2535168013</v>
      </c>
      <c r="W22" s="10">
        <v>0</v>
      </c>
    </row>
    <row r="23" spans="1:23" ht="21.75" customHeight="1" x14ac:dyDescent="0.2">
      <c r="A23" s="59" t="s">
        <v>661</v>
      </c>
      <c r="B23" s="59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56">
        <v>0</v>
      </c>
      <c r="Q23" s="56"/>
      <c r="S23" s="9">
        <v>2319267991</v>
      </c>
      <c r="U23" s="9">
        <v>2319267991</v>
      </c>
      <c r="W23" s="10">
        <v>0</v>
      </c>
    </row>
    <row r="24" spans="1:23" ht="21.75" customHeight="1" x14ac:dyDescent="0.2">
      <c r="A24" s="59" t="s">
        <v>41</v>
      </c>
      <c r="B24" s="59"/>
      <c r="D24" s="9">
        <v>0</v>
      </c>
      <c r="F24" s="9">
        <v>-762516549</v>
      </c>
      <c r="H24" s="9">
        <v>0</v>
      </c>
      <c r="J24" s="9">
        <v>-762516549</v>
      </c>
      <c r="L24" s="10">
        <v>-0.01</v>
      </c>
      <c r="N24" s="9">
        <v>317062360000</v>
      </c>
      <c r="P24" s="56">
        <v>-272398861849</v>
      </c>
      <c r="Q24" s="56"/>
      <c r="S24" s="9">
        <v>-23528703914</v>
      </c>
      <c r="U24" s="9">
        <v>21134794237</v>
      </c>
      <c r="W24" s="10">
        <v>0.02</v>
      </c>
    </row>
    <row r="25" spans="1:23" ht="21.75" customHeight="1" x14ac:dyDescent="0.2">
      <c r="A25" s="59" t="s">
        <v>55</v>
      </c>
      <c r="B25" s="59"/>
      <c r="D25" s="9">
        <v>0</v>
      </c>
      <c r="F25" s="9">
        <v>565119845</v>
      </c>
      <c r="H25" s="9">
        <v>0</v>
      </c>
      <c r="J25" s="9">
        <v>565119845</v>
      </c>
      <c r="L25" s="10">
        <v>0.01</v>
      </c>
      <c r="N25" s="9">
        <v>10800000000</v>
      </c>
      <c r="P25" s="56">
        <v>1512531554</v>
      </c>
      <c r="Q25" s="56"/>
      <c r="S25" s="9">
        <v>1187551182</v>
      </c>
      <c r="U25" s="9">
        <v>13500082736</v>
      </c>
      <c r="W25" s="10">
        <v>0.02</v>
      </c>
    </row>
    <row r="26" spans="1:23" ht="21.75" customHeight="1" x14ac:dyDescent="0.2">
      <c r="A26" s="59" t="s">
        <v>48</v>
      </c>
      <c r="B26" s="59"/>
      <c r="D26" s="9">
        <v>0</v>
      </c>
      <c r="F26" s="9">
        <v>13178532881</v>
      </c>
      <c r="H26" s="9">
        <v>0</v>
      </c>
      <c r="J26" s="9">
        <v>13178532881</v>
      </c>
      <c r="L26" s="10">
        <v>0.16</v>
      </c>
      <c r="N26" s="9">
        <v>359537414966</v>
      </c>
      <c r="P26" s="56">
        <v>-72490030838</v>
      </c>
      <c r="Q26" s="56"/>
      <c r="S26" s="9">
        <v>-160881478089</v>
      </c>
      <c r="U26" s="9">
        <v>126165906039</v>
      </c>
      <c r="W26" s="10">
        <v>0.14000000000000001</v>
      </c>
    </row>
    <row r="27" spans="1:23" ht="21.75" customHeight="1" x14ac:dyDescent="0.2">
      <c r="A27" s="59" t="s">
        <v>35</v>
      </c>
      <c r="B27" s="59"/>
      <c r="D27" s="9">
        <v>112917232022</v>
      </c>
      <c r="F27" s="9">
        <v>0</v>
      </c>
      <c r="H27" s="9">
        <v>0</v>
      </c>
      <c r="J27" s="9">
        <v>112917232022</v>
      </c>
      <c r="L27" s="10">
        <v>1.37</v>
      </c>
      <c r="N27" s="9">
        <v>112917232022</v>
      </c>
      <c r="P27" s="56">
        <v>0</v>
      </c>
      <c r="Q27" s="56"/>
      <c r="S27" s="9">
        <v>-1034875591469</v>
      </c>
      <c r="U27" s="9">
        <v>-921958359447</v>
      </c>
      <c r="W27" s="10">
        <v>-1.05</v>
      </c>
    </row>
    <row r="28" spans="1:23" ht="21.75" customHeight="1" x14ac:dyDescent="0.2">
      <c r="A28" s="59" t="s">
        <v>45</v>
      </c>
      <c r="B28" s="59"/>
      <c r="D28" s="9">
        <v>0</v>
      </c>
      <c r="F28" s="9">
        <v>-860909725</v>
      </c>
      <c r="H28" s="9">
        <v>0</v>
      </c>
      <c r="J28" s="9">
        <v>-860909725</v>
      </c>
      <c r="L28" s="10">
        <v>-0.01</v>
      </c>
      <c r="N28" s="9">
        <v>4111093001</v>
      </c>
      <c r="P28" s="56">
        <v>19459709432</v>
      </c>
      <c r="Q28" s="56"/>
      <c r="S28" s="9">
        <v>9311999794</v>
      </c>
      <c r="U28" s="9">
        <v>32882802227</v>
      </c>
      <c r="W28" s="10">
        <v>0.04</v>
      </c>
    </row>
    <row r="29" spans="1:23" ht="21.75" customHeight="1" x14ac:dyDescent="0.2">
      <c r="A29" s="59" t="s">
        <v>47</v>
      </c>
      <c r="B29" s="59"/>
      <c r="D29" s="9">
        <v>0</v>
      </c>
      <c r="F29" s="9">
        <v>7772495671</v>
      </c>
      <c r="H29" s="9">
        <v>0</v>
      </c>
      <c r="J29" s="9">
        <v>7772495671</v>
      </c>
      <c r="L29" s="10">
        <v>0.09</v>
      </c>
      <c r="N29" s="9">
        <v>0</v>
      </c>
      <c r="P29" s="56">
        <v>59272574711</v>
      </c>
      <c r="Q29" s="56"/>
      <c r="S29" s="9">
        <v>957926569</v>
      </c>
      <c r="U29" s="9">
        <v>60230501280</v>
      </c>
      <c r="W29" s="10">
        <v>7.0000000000000007E-2</v>
      </c>
    </row>
    <row r="30" spans="1:23" ht="21.75" customHeight="1" x14ac:dyDescent="0.2">
      <c r="A30" s="59" t="s">
        <v>662</v>
      </c>
      <c r="B30" s="59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56">
        <v>0</v>
      </c>
      <c r="Q30" s="56"/>
      <c r="S30" s="9">
        <v>3675494625</v>
      </c>
      <c r="U30" s="9">
        <v>3675494625</v>
      </c>
      <c r="W30" s="10">
        <v>0</v>
      </c>
    </row>
    <row r="31" spans="1:23" ht="21.75" customHeight="1" x14ac:dyDescent="0.2">
      <c r="A31" s="59" t="s">
        <v>663</v>
      </c>
      <c r="B31" s="59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56">
        <v>0</v>
      </c>
      <c r="Q31" s="56"/>
      <c r="S31" s="9">
        <v>5085562795</v>
      </c>
      <c r="U31" s="9">
        <v>5085562795</v>
      </c>
      <c r="W31" s="10">
        <v>0.01</v>
      </c>
    </row>
    <row r="32" spans="1:23" ht="21.75" customHeight="1" x14ac:dyDescent="0.2">
      <c r="A32" s="59" t="s">
        <v>23</v>
      </c>
      <c r="B32" s="59"/>
      <c r="D32" s="9">
        <v>0</v>
      </c>
      <c r="F32" s="9">
        <v>5751715679</v>
      </c>
      <c r="H32" s="9">
        <v>0</v>
      </c>
      <c r="J32" s="9">
        <v>5751715679</v>
      </c>
      <c r="L32" s="10">
        <v>7.0000000000000007E-2</v>
      </c>
      <c r="N32" s="9">
        <v>12401095630</v>
      </c>
      <c r="P32" s="56">
        <v>217775085374</v>
      </c>
      <c r="Q32" s="56"/>
      <c r="S32" s="9">
        <v>-9601</v>
      </c>
      <c r="U32" s="9">
        <v>230176171403</v>
      </c>
      <c r="W32" s="10">
        <v>0.26</v>
      </c>
    </row>
    <row r="33" spans="1:23" ht="21.75" customHeight="1" x14ac:dyDescent="0.2">
      <c r="A33" s="59" t="s">
        <v>51</v>
      </c>
      <c r="B33" s="59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56">
        <v>0</v>
      </c>
      <c r="Q33" s="56"/>
      <c r="S33" s="9">
        <v>139126601432</v>
      </c>
      <c r="U33" s="9">
        <v>139126601432</v>
      </c>
      <c r="W33" s="10">
        <v>0.16</v>
      </c>
    </row>
    <row r="34" spans="1:23" ht="21.75" customHeight="1" x14ac:dyDescent="0.2">
      <c r="A34" s="59" t="s">
        <v>52</v>
      </c>
      <c r="B34" s="59"/>
      <c r="D34" s="9">
        <v>0</v>
      </c>
      <c r="F34" s="9">
        <v>4658939950</v>
      </c>
      <c r="H34" s="9">
        <v>0</v>
      </c>
      <c r="J34" s="9">
        <v>4658939950</v>
      </c>
      <c r="L34" s="10">
        <v>0.06</v>
      </c>
      <c r="N34" s="9">
        <v>0</v>
      </c>
      <c r="P34" s="56">
        <v>19915174088</v>
      </c>
      <c r="Q34" s="56"/>
      <c r="S34" s="9">
        <v>-382475283</v>
      </c>
      <c r="U34" s="9">
        <v>19532698805</v>
      </c>
      <c r="W34" s="10">
        <v>0.02</v>
      </c>
    </row>
    <row r="35" spans="1:23" ht="21.75" customHeight="1" x14ac:dyDescent="0.2">
      <c r="A35" s="59" t="s">
        <v>43</v>
      </c>
      <c r="B35" s="59"/>
      <c r="D35" s="9">
        <v>0</v>
      </c>
      <c r="F35" s="9">
        <v>541838291</v>
      </c>
      <c r="H35" s="9">
        <v>0</v>
      </c>
      <c r="J35" s="9">
        <v>541838291</v>
      </c>
      <c r="L35" s="10">
        <v>0.01</v>
      </c>
      <c r="N35" s="9">
        <v>157029132791</v>
      </c>
      <c r="P35" s="56">
        <v>-61400847220</v>
      </c>
      <c r="Q35" s="56"/>
      <c r="S35" s="9">
        <v>2320197223</v>
      </c>
      <c r="U35" s="9">
        <v>97948482794</v>
      </c>
      <c r="W35" s="10">
        <v>0.11</v>
      </c>
    </row>
    <row r="36" spans="1:23" ht="21.75" customHeight="1" x14ac:dyDescent="0.2">
      <c r="A36" s="59" t="s">
        <v>664</v>
      </c>
      <c r="B36" s="59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56">
        <v>0</v>
      </c>
      <c r="Q36" s="56"/>
      <c r="S36" s="9">
        <v>-997552573592</v>
      </c>
      <c r="U36" s="9">
        <v>-997552573592</v>
      </c>
      <c r="W36" s="10">
        <v>-1.1299999999999999</v>
      </c>
    </row>
    <row r="37" spans="1:23" ht="21.75" customHeight="1" x14ac:dyDescent="0.2">
      <c r="A37" s="59" t="s">
        <v>665</v>
      </c>
      <c r="B37" s="59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104151849450</v>
      </c>
      <c r="P37" s="56">
        <v>0</v>
      </c>
      <c r="Q37" s="56"/>
      <c r="S37" s="9">
        <v>58844892524</v>
      </c>
      <c r="U37" s="9">
        <v>162996741974</v>
      </c>
      <c r="W37" s="10">
        <v>0.18</v>
      </c>
    </row>
    <row r="38" spans="1:23" ht="21.75" customHeight="1" x14ac:dyDescent="0.2">
      <c r="A38" s="59" t="s">
        <v>27</v>
      </c>
      <c r="B38" s="59"/>
      <c r="D38" s="9">
        <v>0</v>
      </c>
      <c r="F38" s="9">
        <v>23621879352</v>
      </c>
      <c r="H38" s="9">
        <v>0</v>
      </c>
      <c r="J38" s="9">
        <v>23621879352</v>
      </c>
      <c r="L38" s="10">
        <v>0.28999999999999998</v>
      </c>
      <c r="N38" s="9">
        <v>122127642500</v>
      </c>
      <c r="P38" s="56">
        <v>195823536070</v>
      </c>
      <c r="Q38" s="56"/>
      <c r="S38" s="9">
        <v>360087653</v>
      </c>
      <c r="U38" s="9">
        <v>318311266223</v>
      </c>
      <c r="W38" s="10">
        <v>0.36</v>
      </c>
    </row>
    <row r="39" spans="1:23" ht="21.75" customHeight="1" x14ac:dyDescent="0.2">
      <c r="A39" s="59" t="s">
        <v>37</v>
      </c>
      <c r="B39" s="59"/>
      <c r="D39" s="9">
        <v>19698104318</v>
      </c>
      <c r="F39" s="9">
        <v>-23517378014</v>
      </c>
      <c r="H39" s="9">
        <v>0</v>
      </c>
      <c r="J39" s="9">
        <v>-3819273696</v>
      </c>
      <c r="L39" s="10">
        <v>-0.05</v>
      </c>
      <c r="N39" s="9">
        <v>19698104318</v>
      </c>
      <c r="P39" s="56">
        <v>-28189724470</v>
      </c>
      <c r="Q39" s="56"/>
      <c r="S39" s="9">
        <v>-2169355207</v>
      </c>
      <c r="U39" s="9">
        <v>-10660975359</v>
      </c>
      <c r="W39" s="10">
        <v>-0.01</v>
      </c>
    </row>
    <row r="40" spans="1:23" ht="21.75" customHeight="1" x14ac:dyDescent="0.2">
      <c r="A40" s="59" t="s">
        <v>56</v>
      </c>
      <c r="B40" s="59"/>
      <c r="D40" s="9">
        <v>0</v>
      </c>
      <c r="F40" s="9">
        <v>-28359270441</v>
      </c>
      <c r="H40" s="9">
        <v>0</v>
      </c>
      <c r="J40" s="9">
        <v>-28359270441</v>
      </c>
      <c r="L40" s="10">
        <v>-0.34</v>
      </c>
      <c r="N40" s="9">
        <v>39637628250</v>
      </c>
      <c r="P40" s="56">
        <v>-85704312986</v>
      </c>
      <c r="Q40" s="56"/>
      <c r="S40" s="9">
        <v>-1658449365955</v>
      </c>
      <c r="U40" s="9">
        <v>-1704516050691</v>
      </c>
      <c r="W40" s="10">
        <v>-1.93</v>
      </c>
    </row>
    <row r="41" spans="1:23" ht="21.75" customHeight="1" x14ac:dyDescent="0.2">
      <c r="A41" s="59" t="s">
        <v>666</v>
      </c>
      <c r="B41" s="59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56">
        <v>0</v>
      </c>
      <c r="Q41" s="56"/>
      <c r="S41" s="9">
        <v>13181562920</v>
      </c>
      <c r="U41" s="9">
        <v>13181562920</v>
      </c>
      <c r="W41" s="10">
        <v>0.01</v>
      </c>
    </row>
    <row r="42" spans="1:23" ht="21.75" customHeight="1" x14ac:dyDescent="0.2">
      <c r="A42" s="59" t="s">
        <v>42</v>
      </c>
      <c r="B42" s="59"/>
      <c r="D42" s="9">
        <v>0</v>
      </c>
      <c r="F42" s="9">
        <v>-2163015207</v>
      </c>
      <c r="H42" s="9">
        <v>0</v>
      </c>
      <c r="J42" s="9">
        <v>-2163015207</v>
      </c>
      <c r="L42" s="10">
        <v>-0.03</v>
      </c>
      <c r="N42" s="9">
        <v>226500000000</v>
      </c>
      <c r="P42" s="56">
        <v>46481214443</v>
      </c>
      <c r="Q42" s="56"/>
      <c r="S42" s="9">
        <v>25852168853</v>
      </c>
      <c r="U42" s="9">
        <v>298833383296</v>
      </c>
      <c r="W42" s="10">
        <v>0.34</v>
      </c>
    </row>
    <row r="43" spans="1:23" ht="21.75" customHeight="1" x14ac:dyDescent="0.2">
      <c r="A43" s="59" t="s">
        <v>38</v>
      </c>
      <c r="B43" s="59"/>
      <c r="D43" s="9">
        <v>0</v>
      </c>
      <c r="F43" s="9">
        <v>5417166256</v>
      </c>
      <c r="H43" s="9">
        <v>0</v>
      </c>
      <c r="J43" s="9">
        <v>5417166256</v>
      </c>
      <c r="L43" s="10">
        <v>7.0000000000000007E-2</v>
      </c>
      <c r="N43" s="9">
        <v>256685437214</v>
      </c>
      <c r="P43" s="56">
        <v>-136003019199</v>
      </c>
      <c r="Q43" s="56"/>
      <c r="S43" s="9">
        <v>63783843051</v>
      </c>
      <c r="U43" s="9">
        <v>184466261066</v>
      </c>
      <c r="W43" s="10">
        <v>0.21</v>
      </c>
    </row>
    <row r="44" spans="1:23" ht="21.75" customHeight="1" x14ac:dyDescent="0.2">
      <c r="A44" s="59" t="s">
        <v>667</v>
      </c>
      <c r="B44" s="59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56">
        <v>0</v>
      </c>
      <c r="Q44" s="56"/>
      <c r="S44" s="9">
        <v>79254449888</v>
      </c>
      <c r="U44" s="9">
        <v>79254449888</v>
      </c>
      <c r="W44" s="10">
        <v>0.09</v>
      </c>
    </row>
    <row r="45" spans="1:23" ht="21.75" customHeight="1" x14ac:dyDescent="0.2">
      <c r="A45" s="59" t="s">
        <v>26</v>
      </c>
      <c r="B45" s="59"/>
      <c r="D45" s="9">
        <v>0</v>
      </c>
      <c r="F45" s="9">
        <v>-2178569255</v>
      </c>
      <c r="H45" s="9">
        <v>0</v>
      </c>
      <c r="J45" s="9">
        <v>-2178569255</v>
      </c>
      <c r="L45" s="10">
        <v>-0.03</v>
      </c>
      <c r="N45" s="9">
        <v>18031357740</v>
      </c>
      <c r="P45" s="56">
        <v>35003965672</v>
      </c>
      <c r="Q45" s="56"/>
      <c r="S45" s="9">
        <v>13724343765</v>
      </c>
      <c r="U45" s="9">
        <v>66759667177</v>
      </c>
      <c r="W45" s="10">
        <v>0.08</v>
      </c>
    </row>
    <row r="46" spans="1:23" ht="21.75" customHeight="1" x14ac:dyDescent="0.2">
      <c r="A46" s="59" t="s">
        <v>668</v>
      </c>
      <c r="B46" s="59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5473325750</v>
      </c>
      <c r="P46" s="56">
        <v>0</v>
      </c>
      <c r="Q46" s="56"/>
      <c r="S46" s="9">
        <v>-1984065622906</v>
      </c>
      <c r="U46" s="9">
        <v>-1978592297156</v>
      </c>
      <c r="W46" s="10">
        <v>-2.2400000000000002</v>
      </c>
    </row>
    <row r="47" spans="1:23" ht="21.75" customHeight="1" x14ac:dyDescent="0.2">
      <c r="A47" s="59" t="s">
        <v>669</v>
      </c>
      <c r="B47" s="59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56">
        <v>0</v>
      </c>
      <c r="Q47" s="56"/>
      <c r="S47" s="9">
        <v>-1436534742</v>
      </c>
      <c r="U47" s="9">
        <v>-1436534742</v>
      </c>
      <c r="W47" s="10">
        <v>0</v>
      </c>
    </row>
    <row r="48" spans="1:23" ht="21.75" customHeight="1" x14ac:dyDescent="0.2">
      <c r="A48" s="59" t="s">
        <v>670</v>
      </c>
      <c r="B48" s="59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56">
        <v>0</v>
      </c>
      <c r="Q48" s="56"/>
      <c r="S48" s="9">
        <v>33159523</v>
      </c>
      <c r="U48" s="9">
        <v>33159523</v>
      </c>
      <c r="W48" s="10">
        <v>0</v>
      </c>
    </row>
    <row r="49" spans="1:23" ht="21.75" customHeight="1" x14ac:dyDescent="0.2">
      <c r="A49" s="59" t="s">
        <v>671</v>
      </c>
      <c r="B49" s="59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15923996900</v>
      </c>
      <c r="P49" s="56">
        <v>0</v>
      </c>
      <c r="Q49" s="56"/>
      <c r="S49" s="9">
        <v>11327616547</v>
      </c>
      <c r="U49" s="9">
        <v>27251613447</v>
      </c>
      <c r="W49" s="10">
        <v>0.03</v>
      </c>
    </row>
    <row r="50" spans="1:23" ht="21.75" customHeight="1" x14ac:dyDescent="0.2">
      <c r="A50" s="59" t="s">
        <v>44</v>
      </c>
      <c r="B50" s="59"/>
      <c r="D50" s="9">
        <v>0</v>
      </c>
      <c r="F50" s="9">
        <v>2914936447</v>
      </c>
      <c r="H50" s="9">
        <v>0</v>
      </c>
      <c r="J50" s="9">
        <v>2914936447</v>
      </c>
      <c r="L50" s="10">
        <v>0.04</v>
      </c>
      <c r="N50" s="9">
        <v>85765721415</v>
      </c>
      <c r="P50" s="56">
        <v>-43687788897</v>
      </c>
      <c r="Q50" s="56"/>
      <c r="S50" s="9">
        <v>52082611</v>
      </c>
      <c r="U50" s="9">
        <v>42130015129</v>
      </c>
      <c r="W50" s="10">
        <v>0.05</v>
      </c>
    </row>
    <row r="51" spans="1:23" ht="21.75" customHeight="1" x14ac:dyDescent="0.2">
      <c r="A51" s="59" t="s">
        <v>29</v>
      </c>
      <c r="B51" s="59"/>
      <c r="D51" s="9">
        <v>0</v>
      </c>
      <c r="F51" s="9">
        <v>2400551085</v>
      </c>
      <c r="H51" s="9">
        <v>0</v>
      </c>
      <c r="J51" s="9">
        <v>2400551085</v>
      </c>
      <c r="L51" s="10">
        <v>0.03</v>
      </c>
      <c r="N51" s="9">
        <v>120942946800</v>
      </c>
      <c r="P51" s="56">
        <v>-37951756101</v>
      </c>
      <c r="Q51" s="56"/>
      <c r="S51" s="9">
        <v>-44985990971</v>
      </c>
      <c r="U51" s="9">
        <v>38005199728</v>
      </c>
      <c r="W51" s="10">
        <v>0.04</v>
      </c>
    </row>
    <row r="52" spans="1:23" ht="21.75" customHeight="1" x14ac:dyDescent="0.2">
      <c r="A52" s="59" t="s">
        <v>51</v>
      </c>
      <c r="B52" s="59"/>
      <c r="D52" s="9">
        <v>0</v>
      </c>
      <c r="F52" s="9">
        <v>3055893151</v>
      </c>
      <c r="H52" s="9">
        <v>0</v>
      </c>
      <c r="J52" s="9">
        <v>3055893151</v>
      </c>
      <c r="L52" s="10">
        <v>0.04</v>
      </c>
      <c r="N52" s="9">
        <v>0</v>
      </c>
      <c r="P52" s="56">
        <v>142609526167</v>
      </c>
      <c r="Q52" s="56"/>
      <c r="S52" s="9">
        <v>-137539888989</v>
      </c>
      <c r="U52" s="9">
        <v>5069637178</v>
      </c>
      <c r="W52" s="10">
        <v>0.01</v>
      </c>
    </row>
    <row r="53" spans="1:23" ht="21.75" customHeight="1" x14ac:dyDescent="0.2">
      <c r="A53" s="59" t="s">
        <v>672</v>
      </c>
      <c r="B53" s="59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56">
        <v>0</v>
      </c>
      <c r="Q53" s="56"/>
      <c r="S53" s="9">
        <v>3013523139</v>
      </c>
      <c r="U53" s="9">
        <v>3013523139</v>
      </c>
      <c r="W53" s="10">
        <v>0</v>
      </c>
    </row>
    <row r="54" spans="1:23" ht="21.75" customHeight="1" x14ac:dyDescent="0.2">
      <c r="A54" s="59" t="s">
        <v>33</v>
      </c>
      <c r="B54" s="59"/>
      <c r="D54" s="9">
        <v>0</v>
      </c>
      <c r="F54" s="9">
        <v>1044158703</v>
      </c>
      <c r="H54" s="9">
        <v>0</v>
      </c>
      <c r="J54" s="9">
        <v>1044158703</v>
      </c>
      <c r="L54" s="10">
        <v>0.01</v>
      </c>
      <c r="N54" s="9">
        <v>28937837880</v>
      </c>
      <c r="P54" s="56">
        <v>-7699289874</v>
      </c>
      <c r="Q54" s="56"/>
      <c r="S54" s="9">
        <v>2735766057</v>
      </c>
      <c r="U54" s="9">
        <v>23974314063</v>
      </c>
      <c r="W54" s="10">
        <v>0.03</v>
      </c>
    </row>
    <row r="55" spans="1:23" ht="21.75" customHeight="1" x14ac:dyDescent="0.2">
      <c r="A55" s="59" t="s">
        <v>673</v>
      </c>
      <c r="B55" s="59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56">
        <v>0</v>
      </c>
      <c r="Q55" s="56"/>
      <c r="S55" s="9">
        <v>54438805503</v>
      </c>
      <c r="U55" s="9">
        <v>54438805503</v>
      </c>
      <c r="W55" s="10">
        <v>0.06</v>
      </c>
    </row>
    <row r="56" spans="1:23" ht="21.75" customHeight="1" x14ac:dyDescent="0.2">
      <c r="A56" s="59" t="s">
        <v>674</v>
      </c>
      <c r="B56" s="59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607036010</v>
      </c>
      <c r="P56" s="56">
        <v>0</v>
      </c>
      <c r="Q56" s="56"/>
      <c r="S56" s="9">
        <v>8589158228</v>
      </c>
      <c r="U56" s="9">
        <v>9196194238</v>
      </c>
      <c r="W56" s="10">
        <v>0.01</v>
      </c>
    </row>
    <row r="57" spans="1:23" ht="21.75" customHeight="1" x14ac:dyDescent="0.2">
      <c r="A57" s="59" t="s">
        <v>675</v>
      </c>
      <c r="B57" s="59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56">
        <v>0</v>
      </c>
      <c r="Q57" s="56"/>
      <c r="S57" s="9">
        <v>501198690</v>
      </c>
      <c r="U57" s="9">
        <v>501198690</v>
      </c>
      <c r="W57" s="10">
        <v>0</v>
      </c>
    </row>
    <row r="58" spans="1:23" ht="21.75" customHeight="1" x14ac:dyDescent="0.2">
      <c r="A58" s="59" t="s">
        <v>676</v>
      </c>
      <c r="B58" s="59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183704625720</v>
      </c>
      <c r="P58" s="56">
        <v>0</v>
      </c>
      <c r="Q58" s="56"/>
      <c r="S58" s="9">
        <v>-2557267379</v>
      </c>
      <c r="U58" s="9">
        <v>181147358341</v>
      </c>
      <c r="W58" s="10">
        <v>0.21</v>
      </c>
    </row>
    <row r="59" spans="1:23" ht="21.75" customHeight="1" x14ac:dyDescent="0.2">
      <c r="A59" s="59" t="s">
        <v>677</v>
      </c>
      <c r="B59" s="59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56">
        <v>0</v>
      </c>
      <c r="Q59" s="56"/>
      <c r="S59" s="9">
        <v>-12148786370</v>
      </c>
      <c r="U59" s="9">
        <v>-12148786370</v>
      </c>
      <c r="W59" s="10">
        <v>-0.01</v>
      </c>
    </row>
    <row r="60" spans="1:23" ht="21.75" customHeight="1" x14ac:dyDescent="0.2">
      <c r="A60" s="59" t="s">
        <v>20</v>
      </c>
      <c r="B60" s="59"/>
      <c r="D60" s="9">
        <v>0</v>
      </c>
      <c r="F60" s="9">
        <v>44889549178</v>
      </c>
      <c r="H60" s="9">
        <v>0</v>
      </c>
      <c r="J60" s="9">
        <v>44889549178</v>
      </c>
      <c r="L60" s="10">
        <v>0.54</v>
      </c>
      <c r="N60" s="9">
        <v>173085000000</v>
      </c>
      <c r="P60" s="56">
        <v>55460528471</v>
      </c>
      <c r="Q60" s="56"/>
      <c r="S60" s="9">
        <v>-5210066449870</v>
      </c>
      <c r="U60" s="9">
        <v>-4981520921399</v>
      </c>
      <c r="W60" s="10">
        <v>-5.65</v>
      </c>
    </row>
    <row r="61" spans="1:23" ht="21.75" customHeight="1" x14ac:dyDescent="0.2">
      <c r="A61" s="59" t="s">
        <v>53</v>
      </c>
      <c r="B61" s="59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72266684680</v>
      </c>
      <c r="P61" s="56">
        <v>0</v>
      </c>
      <c r="Q61" s="56"/>
      <c r="S61" s="9">
        <v>-1086380451358</v>
      </c>
      <c r="U61" s="9">
        <v>-1014113766678</v>
      </c>
      <c r="W61" s="10">
        <v>-1.1499999999999999</v>
      </c>
    </row>
    <row r="62" spans="1:23" ht="21.75" customHeight="1" x14ac:dyDescent="0.2">
      <c r="A62" s="59" t="s">
        <v>678</v>
      </c>
      <c r="B62" s="59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4160000000</v>
      </c>
      <c r="P62" s="56">
        <v>0</v>
      </c>
      <c r="Q62" s="56"/>
      <c r="S62" s="9">
        <v>-1082189058</v>
      </c>
      <c r="U62" s="9">
        <v>3077810942</v>
      </c>
      <c r="W62" s="10">
        <v>0</v>
      </c>
    </row>
    <row r="63" spans="1:23" ht="21.75" customHeight="1" x14ac:dyDescent="0.2">
      <c r="A63" s="59" t="s">
        <v>40</v>
      </c>
      <c r="B63" s="59"/>
      <c r="D63" s="9">
        <v>0</v>
      </c>
      <c r="F63" s="9">
        <v>-74806969</v>
      </c>
      <c r="H63" s="9">
        <v>0</v>
      </c>
      <c r="J63" s="9">
        <v>-74806969</v>
      </c>
      <c r="L63" s="10">
        <v>0</v>
      </c>
      <c r="N63" s="9">
        <v>72606319495</v>
      </c>
      <c r="P63" s="56">
        <v>-21115411617</v>
      </c>
      <c r="Q63" s="56"/>
      <c r="S63" s="9">
        <v>0</v>
      </c>
      <c r="U63" s="9">
        <v>51490907878</v>
      </c>
      <c r="W63" s="10">
        <v>0.06</v>
      </c>
    </row>
    <row r="64" spans="1:23" ht="21.75" customHeight="1" x14ac:dyDescent="0.2">
      <c r="A64" s="59" t="s">
        <v>679</v>
      </c>
      <c r="B64" s="59"/>
      <c r="D64" s="9">
        <v>0</v>
      </c>
      <c r="F64" s="9">
        <v>0</v>
      </c>
      <c r="H64" s="9">
        <v>0</v>
      </c>
      <c r="J64" s="9">
        <v>0</v>
      </c>
      <c r="L64" s="10">
        <v>0</v>
      </c>
      <c r="N64" s="9">
        <v>18950993377</v>
      </c>
      <c r="P64" s="56">
        <v>0</v>
      </c>
      <c r="Q64" s="56"/>
      <c r="S64" s="9">
        <v>0</v>
      </c>
      <c r="U64" s="9">
        <v>18950993377</v>
      </c>
      <c r="W64" s="10">
        <v>0.02</v>
      </c>
    </row>
    <row r="65" spans="1:23" ht="21.75" customHeight="1" x14ac:dyDescent="0.2">
      <c r="A65" s="59" t="s">
        <v>28</v>
      </c>
      <c r="B65" s="59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145033112583</v>
      </c>
      <c r="P65" s="56">
        <v>0</v>
      </c>
      <c r="Q65" s="56"/>
      <c r="S65" s="9">
        <v>0</v>
      </c>
      <c r="U65" s="9">
        <v>145033112583</v>
      </c>
      <c r="W65" s="10">
        <v>0.16</v>
      </c>
    </row>
    <row r="66" spans="1:23" ht="21.75" customHeight="1" x14ac:dyDescent="0.2">
      <c r="A66" s="59" t="s">
        <v>36</v>
      </c>
      <c r="B66" s="59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103306000000</v>
      </c>
      <c r="P66" s="56">
        <v>0</v>
      </c>
      <c r="Q66" s="56"/>
      <c r="S66" s="9">
        <v>0</v>
      </c>
      <c r="U66" s="9">
        <v>103306000000</v>
      </c>
      <c r="W66" s="10">
        <v>0.12</v>
      </c>
    </row>
    <row r="67" spans="1:23" ht="21.75" customHeight="1" x14ac:dyDescent="0.2">
      <c r="A67" s="59" t="s">
        <v>50</v>
      </c>
      <c r="B67" s="59"/>
      <c r="D67" s="9">
        <v>0</v>
      </c>
      <c r="F67" s="9">
        <v>41035516115</v>
      </c>
      <c r="H67" s="9">
        <v>0</v>
      </c>
      <c r="J67" s="9">
        <v>41035516115</v>
      </c>
      <c r="L67" s="10">
        <v>0.5</v>
      </c>
      <c r="N67" s="9">
        <v>238434164290</v>
      </c>
      <c r="P67" s="56">
        <v>39460940491</v>
      </c>
      <c r="Q67" s="56"/>
      <c r="S67" s="9">
        <v>0</v>
      </c>
      <c r="U67" s="9">
        <v>277895104781</v>
      </c>
      <c r="W67" s="10">
        <v>0.32</v>
      </c>
    </row>
    <row r="68" spans="1:23" ht="21.75" customHeight="1" x14ac:dyDescent="0.2">
      <c r="A68" s="55" t="s">
        <v>21</v>
      </c>
      <c r="B68" s="55"/>
      <c r="D68" s="13">
        <v>0</v>
      </c>
      <c r="F68" s="13">
        <v>1088804336</v>
      </c>
      <c r="H68" s="13">
        <v>0</v>
      </c>
      <c r="J68" s="13">
        <v>1088804336</v>
      </c>
      <c r="L68" s="14">
        <v>0.01</v>
      </c>
      <c r="N68" s="13">
        <v>0</v>
      </c>
      <c r="P68" s="56">
        <v>-1404104667</v>
      </c>
      <c r="Q68" s="57"/>
      <c r="S68" s="13">
        <v>0</v>
      </c>
      <c r="U68" s="13">
        <v>-1404104667</v>
      </c>
      <c r="W68" s="14">
        <v>0</v>
      </c>
    </row>
    <row r="69" spans="1:23" ht="21.75" customHeight="1" x14ac:dyDescent="0.2">
      <c r="A69" s="58" t="s">
        <v>58</v>
      </c>
      <c r="B69" s="58"/>
      <c r="D69" s="16">
        <v>132615336340</v>
      </c>
      <c r="F69" s="16">
        <v>157772531276</v>
      </c>
      <c r="H69" s="16">
        <v>-37233409041</v>
      </c>
      <c r="J69" s="16">
        <v>253154458575</v>
      </c>
      <c r="L69" s="17">
        <v>3.08</v>
      </c>
      <c r="N69" s="16">
        <v>4208405384825</v>
      </c>
      <c r="Q69" s="16">
        <v>-235570156016</v>
      </c>
      <c r="S69" s="16">
        <v>-11693164205648</v>
      </c>
      <c r="U69" s="16">
        <v>-7720328976839</v>
      </c>
      <c r="W69" s="17">
        <v>-8.75</v>
      </c>
    </row>
  </sheetData>
  <mergeCells count="13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9:B69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</vt:lpstr>
      <vt:lpstr>درآمد سپرده بانکی</vt:lpstr>
      <vt:lpstr>سایر درآمدها</vt:lpstr>
      <vt:lpstr>درآمد سود سهام</vt:lpstr>
      <vt:lpstr>مبالغ تخصیصی اوراق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2024-09-23T05:41:21Z</dcterms:created>
  <dcterms:modified xsi:type="dcterms:W3CDTF">2024-09-24T08:51:02Z</dcterms:modified>
</cp:coreProperties>
</file>