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aravi\Desktop\"/>
    </mc:Choice>
  </mc:AlternateContent>
  <xr:revisionPtr revIDLastSave="0" documentId="13_ncr:1_{4DE2602F-A3B3-4C5C-8541-385A562963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8">'درآمد ناشی از تغییر قیمت اوراق'!$A$1:$U$119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4" i="11" l="1"/>
  <c r="K50" i="10"/>
  <c r="I50" i="10"/>
  <c r="G50" i="10"/>
  <c r="E50" i="10"/>
  <c r="C50" i="10"/>
  <c r="Q22" i="10"/>
  <c r="Q50" i="10"/>
  <c r="Q8" i="10"/>
  <c r="M50" i="10"/>
  <c r="O50" i="10"/>
  <c r="Q119" i="9"/>
  <c r="Q111" i="9"/>
  <c r="Q68" i="9"/>
  <c r="E12" i="14"/>
  <c r="C12" i="14"/>
  <c r="K22" i="8"/>
  <c r="I22" i="8"/>
  <c r="S22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8" i="8"/>
  <c r="Q22" i="8"/>
  <c r="O22" i="8"/>
  <c r="E10" i="15" l="1"/>
  <c r="E8" i="15"/>
  <c r="E9" i="15"/>
  <c r="E7" i="15"/>
  <c r="G10" i="15"/>
  <c r="G8" i="15"/>
  <c r="G9" i="15"/>
  <c r="G7" i="15"/>
  <c r="G114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8" i="13"/>
  <c r="K114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8" i="13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9" i="11"/>
  <c r="K10" i="11"/>
  <c r="K11" i="11"/>
  <c r="K8" i="11"/>
  <c r="U8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" i="11"/>
  <c r="S77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8" i="6"/>
  <c r="AK58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10" i="3"/>
  <c r="Y77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10" i="1"/>
  <c r="Y11" i="1"/>
  <c r="Y12" i="1"/>
  <c r="Y13" i="1"/>
  <c r="Y14" i="1"/>
  <c r="Y15" i="1"/>
  <c r="Y16" i="1"/>
  <c r="Y17" i="1"/>
  <c r="Y18" i="1"/>
  <c r="Y19" i="1"/>
  <c r="Y20" i="1"/>
  <c r="Y21" i="1"/>
  <c r="Y9" i="1"/>
  <c r="C10" i="15"/>
  <c r="E114" i="13"/>
  <c r="I114" i="13"/>
  <c r="Q62" i="12"/>
  <c r="O62" i="12"/>
  <c r="M62" i="12"/>
  <c r="K62" i="12"/>
  <c r="I62" i="12"/>
  <c r="G62" i="12"/>
  <c r="E62" i="12"/>
  <c r="C62" i="12"/>
  <c r="S84" i="11"/>
  <c r="Q84" i="11"/>
  <c r="O84" i="11"/>
  <c r="M84" i="11"/>
  <c r="I84" i="11"/>
  <c r="G84" i="11"/>
  <c r="E84" i="11"/>
  <c r="C84" i="11"/>
  <c r="O119" i="9"/>
  <c r="M119" i="9"/>
  <c r="K119" i="9"/>
  <c r="I119" i="9"/>
  <c r="G119" i="9"/>
  <c r="E119" i="9"/>
  <c r="C119" i="9"/>
  <c r="M22" i="8"/>
  <c r="S149" i="7"/>
  <c r="Q149" i="7"/>
  <c r="O149" i="7"/>
  <c r="M149" i="7"/>
  <c r="K149" i="7"/>
  <c r="I149" i="7"/>
  <c r="Q77" i="6"/>
  <c r="O77" i="6"/>
  <c r="M77" i="6"/>
  <c r="K77" i="6"/>
  <c r="K25" i="4"/>
  <c r="C25" i="4"/>
  <c r="O58" i="3"/>
  <c r="Q58" i="3"/>
  <c r="S58" i="3"/>
  <c r="U58" i="3"/>
  <c r="W58" i="3"/>
  <c r="Y58" i="3"/>
  <c r="AA58" i="3"/>
  <c r="AI58" i="3"/>
  <c r="AG58" i="3"/>
  <c r="AC58" i="3"/>
  <c r="I14" i="2"/>
  <c r="C14" i="2"/>
  <c r="W77" i="1"/>
  <c r="U77" i="1"/>
  <c r="S77" i="1"/>
  <c r="Q77" i="1"/>
  <c r="O77" i="1"/>
  <c r="M77" i="1"/>
  <c r="K77" i="1"/>
  <c r="I77" i="1"/>
  <c r="G77" i="1"/>
  <c r="E77" i="1"/>
  <c r="C77" i="1"/>
</calcChain>
</file>

<file path=xl/sharedStrings.xml><?xml version="1.0" encoding="utf-8"?>
<sst xmlns="http://schemas.openxmlformats.org/spreadsheetml/2006/main" count="1963" uniqueCount="573">
  <si>
    <t>صندوق سرمایه‌گذاری با درآمد ثابت کاردان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</si>
  <si>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</si>
  <si>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</si>
  <si>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</si>
  <si>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</si>
  <si>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</si>
  <si>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</si>
  <si>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</si>
  <si>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</si>
  <si>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</si>
  <si>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</si>
  <si>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</si>
  <si>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</si>
  <si>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</si>
  <si>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</si>
  <si>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</si>
  <si>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</si>
  <si>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</si>
  <si>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</si>
  <si>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</si>
  <si>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</si>
  <si>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0.00%</t>
  </si>
  <si>
    <t>بیمه اتکایی تهران رواک50%تادیه</t>
  </si>
  <si>
    <t>بیمه البرز</t>
  </si>
  <si>
    <t>0.17%</t>
  </si>
  <si>
    <t>بیمه تجارت نو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</si>
  <si>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</si>
  <si>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</si>
  <si>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</si>
  <si>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</si>
  <si>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</si>
  <si>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</si>
  <si>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</si>
  <si>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</si>
  <si>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پدیده شیمی قرن</t>
  </si>
  <si>
    <t>پرداخت الکترونیک سامان کیش</t>
  </si>
  <si>
    <t>تامین سرمایه خلیج فارس</t>
  </si>
  <si>
    <t>توسعه سامانه ی نرم افزاری نگین</t>
  </si>
  <si>
    <t>توسعه سرمایه و صنعت غدیر</t>
  </si>
  <si>
    <t>توسعه مولد نیروگاهی جهرم</t>
  </si>
  <si>
    <t>توسعه‌معادن‌وفلزات‌</t>
  </si>
  <si>
    <t>تولید برق عسلویه  مپنا</t>
  </si>
  <si>
    <t>ح . پرداخت الکترونیک سامان کیش</t>
  </si>
  <si>
    <t>حفاری شمال</t>
  </si>
  <si>
    <t>ذوب آهن اصفهان</t>
  </si>
  <si>
    <t>0.08%</t>
  </si>
  <si>
    <t>ریل پرداز نو آفرین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</si>
  <si>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</si>
  <si>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</si>
  <si>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</si>
  <si>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</si>
  <si>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</si>
  <si>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</si>
  <si>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</si>
  <si>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</si>
  <si>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</si>
  <si>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</si>
  <si>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</si>
  <si>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0.50%</t>
  </si>
  <si>
    <t>صنایع پتروشیمی کرمانشاه</t>
  </si>
  <si>
    <t>صنایع شیمیایی کیمیاگران امروز</t>
  </si>
  <si>
    <t>صنایع مادیران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</si>
  <si>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</si>
  <si>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</si>
  <si>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</si>
  <si>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</si>
  <si>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</si>
  <si>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</si>
  <si>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</si>
  <si>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</si>
  <si>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</si>
  <si>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</si>
  <si>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</si>
  <si>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</si>
  <si>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0.42%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</si>
  <si>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</si>
  <si>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</si>
  <si>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</si>
  <si>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</si>
  <si>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</si>
  <si>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</si>
  <si>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</si>
  <si>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</si>
  <si>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</si>
  <si>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صندوق سرمایه‌گذاری نیکی گستران</t>
  </si>
  <si>
    <t>توسعه خدمات دریایی وبندری سینا</t>
  </si>
  <si>
    <t>صندوق س. مروارید بها بازار-س</t>
  </si>
  <si>
    <t>سیمان‌سپاهان‌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</si>
  <si>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</si>
  <si>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</si>
  <si>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</si>
  <si>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</si>
  <si>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</si>
  <si>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</si>
  <si>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</si>
  <si>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</si>
  <si>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</si>
  <si>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</si>
  <si>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</si>
  <si>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</si>
  <si>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اختیارف.ت. مارون-270739-020904</t>
  </si>
  <si>
    <t>1402/09/04</t>
  </si>
  <si>
    <t>اختیار ف.ت.مارون-208315-011125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</si>
  <si>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</si>
  <si>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</si>
  <si>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</si>
  <si>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</si>
  <si>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</si>
  <si>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</si>
  <si>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</si>
  <si>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</si>
  <si>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</si>
  <si>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</si>
  <si>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</si>
  <si>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</si>
  <si>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</si>
  <si>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</si>
  <si>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</si>
  <si>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</si>
  <si>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</si>
  <si>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</si>
  <si>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</si>
  <si>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</si>
  <si>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</si>
  <si>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</si>
  <si>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</si>
  <si>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</si>
  <si>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</si>
  <si>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</si>
  <si>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</si>
  <si>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</si>
  <si>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</si>
  <si>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</si>
  <si>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</si>
  <si>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</si>
  <si>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</si>
  <si>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</si>
  <si>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</si>
  <si>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</si>
  <si>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</si>
  <si>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</si>
  <si>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</si>
  <si>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</si>
  <si>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مرابحه صایپا409-3ماهه 18%</t>
  </si>
  <si>
    <t>1400/09/24</t>
  </si>
  <si>
    <t>1404/09/23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</si>
  <si>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</si>
  <si>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</si>
  <si>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</si>
  <si>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</si>
  <si>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</si>
  <si>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</si>
  <si>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</si>
  <si>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</si>
  <si>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</si>
  <si>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</si>
  <si>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</si>
  <si>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</si>
  <si>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</si>
  <si>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</si>
  <si>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</si>
  <si>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</si>
  <si>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</si>
  <si>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</si>
  <si>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</si>
  <si>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</si>
  <si>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</si>
  <si>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</si>
  <si>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</si>
  <si>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</si>
  <si>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دولت91-ش.خ010525</t>
  </si>
  <si>
    <t>1400/08/25</t>
  </si>
  <si>
    <t>1401/05/25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</si>
  <si>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</si>
  <si>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</si>
  <si>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</si>
  <si>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</si>
  <si>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</si>
  <si>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</si>
  <si>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</si>
  <si>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</si>
  <si>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</si>
  <si>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</si>
  <si>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</si>
  <si>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</si>
  <si>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</si>
  <si>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</si>
  <si>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</si>
  <si>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</si>
  <si>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</si>
  <si>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</si>
  <si>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</si>
  <si>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</si>
  <si>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</si>
  <si>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</si>
  <si>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</si>
  <si>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</si>
  <si>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</si>
  <si>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</si>
  <si>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</si>
  <si>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</si>
  <si>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</si>
  <si>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</si>
  <si>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</si>
  <si>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</si>
  <si>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</si>
  <si>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</si>
  <si>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</si>
  <si>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</si>
  <si>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</si>
  <si>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</si>
  <si>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</si>
  <si>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</si>
  <si>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</si>
  <si>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</si>
  <si>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</si>
  <si>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</si>
  <si>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</si>
  <si>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</si>
  <si>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</si>
  <si>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</si>
  <si>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</si>
  <si>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</si>
  <si>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</si>
  <si>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</si>
  <si>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1401/02/30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</si>
  <si>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</si>
  <si>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</si>
  <si>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</si>
  <si>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</si>
  <si>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</si>
  <si>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</si>
  <si>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صکوک مرابحه دعبید12-3ماهه18%</t>
  </si>
  <si>
    <t>1400/12/25</t>
  </si>
  <si>
    <t>1404/12/24</t>
  </si>
  <si>
    <t>سلف موازی متانول بوشهر 025</t>
  </si>
  <si>
    <t>1400/12/24</t>
  </si>
  <si>
    <t>1402/12/24</t>
  </si>
  <si>
    <t>صکوک اجاره صگستر512- 6ماهه18%</t>
  </si>
  <si>
    <t>1400/12/21</t>
  </si>
  <si>
    <t>1405/12/21</t>
  </si>
  <si>
    <t>صکوک اجاره غدیر408-بدون ضامن</t>
  </si>
  <si>
    <t>1400/08/26</t>
  </si>
  <si>
    <t>1404/08/26</t>
  </si>
  <si>
    <t>سلف موازی نفت.س صادر اروند 021</t>
  </si>
  <si>
    <t>1400/12/04</t>
  </si>
  <si>
    <t>1402/12/04</t>
  </si>
  <si>
    <t xml:space="preserve">اوراق مشارکت اوراق مشارکت طرح بخش دوم فاز 1 از خط دو قطار شهری کرج	</t>
  </si>
  <si>
    <t>خیر</t>
  </si>
  <si>
    <t>1400/04/21</t>
  </si>
  <si>
    <t>1403/12/28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</si>
  <si>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</si>
  <si>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</si>
  <si>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</si>
  <si>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</si>
  <si>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</si>
  <si>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</si>
  <si>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</si>
  <si>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</si>
  <si>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1.62%</t>
  </si>
  <si>
    <t>1.21%</t>
  </si>
  <si>
    <t>5.15%</t>
  </si>
  <si>
    <t>-1.19%</t>
  </si>
  <si>
    <t>-1.81%</t>
  </si>
  <si>
    <t>-0.25%</t>
  </si>
  <si>
    <t>-0.24%</t>
  </si>
  <si>
    <t>3.65%</t>
  </si>
  <si>
    <t>-0.19%</t>
  </si>
  <si>
    <t>-0.11%</t>
  </si>
  <si>
    <t>0.91%</t>
  </si>
  <si>
    <t>-0.09%</t>
  </si>
  <si>
    <t>-0.02%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</si>
  <si>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</si>
  <si>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</si>
  <si>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</si>
  <si>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</si>
  <si>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</si>
  <si>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</si>
  <si>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</si>
  <si>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</si>
  <si>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</si>
  <si>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</si>
  <si>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</si>
  <si>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</si>
  <si>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</si>
  <si>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</si>
  <si>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</si>
  <si>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</si>
  <si>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</si>
  <si>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</si>
  <si>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</si>
  <si>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</si>
  <si>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</si>
  <si>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</si>
  <si>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</si>
  <si>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</si>
  <si>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</si>
  <si>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</si>
  <si>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</si>
  <si>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</si>
  <si>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</si>
  <si>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</si>
  <si>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</si>
  <si>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</si>
  <si>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</si>
  <si>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</si>
  <si>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</si>
  <si>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</si>
  <si>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</si>
  <si>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</si>
  <si>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</si>
  <si>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</si>
  <si>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</si>
  <si>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</si>
  <si>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</si>
  <si>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</si>
  <si>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</si>
  <si>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</si>
  <si>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</si>
  <si>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</si>
  <si>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</si>
  <si>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</si>
  <si>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</si>
  <si>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</si>
  <si>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</si>
  <si>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</si>
  <si>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</si>
  <si>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</si>
  <si>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</si>
  <si>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</si>
  <si>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</si>
  <si>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</si>
  <si>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سپرده بلند مدت</t>
  </si>
  <si>
    <t>1399/05/28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</si>
  <si>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</si>
  <si>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</si>
  <si>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</si>
  <si>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</si>
  <si>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</si>
  <si>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</si>
  <si>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</si>
  <si>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</si>
  <si>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</si>
  <si>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</si>
  <si>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</si>
  <si>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</si>
  <si>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تجارت آفریقا</t>
  </si>
  <si>
    <t>6251741938</t>
  </si>
  <si>
    <t>1399/11/15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</si>
  <si>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</si>
  <si>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</si>
  <si>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</si>
  <si>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</si>
  <si>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</si>
  <si>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</si>
  <si>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</si>
  <si>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</si>
  <si>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6554803654</t>
  </si>
  <si>
    <t>1400/01/18</t>
  </si>
  <si>
    <t>6554802662</t>
  </si>
  <si>
    <t>1400/01/25</t>
  </si>
  <si>
    <t>بانک تجارت پتروشیمی شیراز</t>
  </si>
  <si>
    <t>7214737676</t>
  </si>
  <si>
    <t>1400/02/07</t>
  </si>
  <si>
    <t>بانک تجارت مرکزی اصفهان</t>
  </si>
  <si>
    <t xml:space="preserve">681922065 </t>
  </si>
  <si>
    <t>1400/03/05</t>
  </si>
  <si>
    <t>705519838</t>
  </si>
  <si>
    <t>1400/03/08</t>
  </si>
  <si>
    <t>98039007</t>
  </si>
  <si>
    <t>1400/04/20</t>
  </si>
  <si>
    <t xml:space="preserve">705520364 </t>
  </si>
  <si>
    <t>1400/05/04</t>
  </si>
  <si>
    <t>6700381171</t>
  </si>
  <si>
    <t>1400/05/13</t>
  </si>
  <si>
    <t>1443364</t>
  </si>
  <si>
    <t>98039058</t>
  </si>
  <si>
    <t>1400/05/17</t>
  </si>
  <si>
    <t>7214737757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</si>
  <si>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</si>
  <si>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</si>
  <si>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</si>
  <si>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</si>
  <si>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</si>
  <si>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</si>
  <si>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705520585</t>
  </si>
  <si>
    <t>1400/06/16</t>
  </si>
  <si>
    <t>730604599</t>
  </si>
  <si>
    <t>1400/06/24</t>
  </si>
  <si>
    <t>7214737773</t>
  </si>
  <si>
    <t>1400/06/29</t>
  </si>
  <si>
    <t>98039201</t>
  </si>
  <si>
    <t>1400/07/10</t>
  </si>
  <si>
    <t>بانک مسکن توانیر</t>
  </si>
  <si>
    <t>5600887333609</t>
  </si>
  <si>
    <t>1400/07/24</t>
  </si>
  <si>
    <t>بانک سامان زعفرانیه</t>
  </si>
  <si>
    <t>864-112-11555555-3</t>
  </si>
  <si>
    <t>1400/07/25</t>
  </si>
  <si>
    <t>7214737811</t>
  </si>
  <si>
    <t>1400/08/05</t>
  </si>
  <si>
    <t>بانک تجارت مطهری-مهرداد</t>
  </si>
  <si>
    <t>6300233560</t>
  </si>
  <si>
    <t>1400/08/19</t>
  </si>
  <si>
    <t>864-112-11555555-4</t>
  </si>
  <si>
    <t>1400/08/27</t>
  </si>
  <si>
    <t>98039392</t>
  </si>
  <si>
    <t>279-9012-12030714-8</t>
  </si>
  <si>
    <t>بانک رفاه سعادت آباد</t>
  </si>
  <si>
    <t>322854271</t>
  </si>
  <si>
    <t>1400/09/27</t>
  </si>
  <si>
    <t>بانک رفاه 143</t>
  </si>
  <si>
    <t>322787324</t>
  </si>
  <si>
    <t>بانک اقتصاد نوین مرزداران</t>
  </si>
  <si>
    <t>205283532473414</t>
  </si>
  <si>
    <t>1400/10/08</t>
  </si>
  <si>
    <t>5600887333633</t>
  </si>
  <si>
    <t>1400/10/11</t>
  </si>
  <si>
    <t>205283532473415</t>
  </si>
  <si>
    <t>1400/10/13</t>
  </si>
  <si>
    <t>2799012-12030714-9</t>
  </si>
  <si>
    <t>1400/10/20</t>
  </si>
  <si>
    <t>بانک سامان قائم مقام</t>
  </si>
  <si>
    <t>866112115555553</t>
  </si>
  <si>
    <t>1400/10/22</t>
  </si>
  <si>
    <t>27990121203071410</t>
  </si>
  <si>
    <t>1400/11/03</t>
  </si>
  <si>
    <t>205283532473416</t>
  </si>
  <si>
    <t>1400/11/06</t>
  </si>
  <si>
    <t>بانک تجارت اسکندری شمالی</t>
  </si>
  <si>
    <t>148637733</t>
  </si>
  <si>
    <t>بانک تجارت میدان ونک</t>
  </si>
  <si>
    <t>105181051</t>
  </si>
  <si>
    <t xml:space="preserve"> 98039589</t>
  </si>
  <si>
    <t>279-9012-12030714-11</t>
  </si>
  <si>
    <t>1400/11/13</t>
  </si>
  <si>
    <t>بانک تجارت مطهری - مهرداد</t>
  </si>
  <si>
    <t>43094769</t>
  </si>
  <si>
    <t>1400/11/17</t>
  </si>
  <si>
    <t>43094777</t>
  </si>
  <si>
    <t>1400/11/19</t>
  </si>
  <si>
    <t>بانک تجارت فیضیه</t>
  </si>
  <si>
    <t>1563697322</t>
  </si>
  <si>
    <t>1400/12/02</t>
  </si>
  <si>
    <t>بانک شهر پردیس کیش</t>
  </si>
  <si>
    <t>7001001087301</t>
  </si>
  <si>
    <t>1400/12/08</t>
  </si>
  <si>
    <t>7001001109574</t>
  </si>
  <si>
    <t>1400/12/17</t>
  </si>
  <si>
    <t>بانک ملت مستقل مرکزی</t>
  </si>
  <si>
    <t>9545704701</t>
  </si>
  <si>
    <t>148637962</t>
  </si>
  <si>
    <t>1400/12/28</t>
  </si>
  <si>
    <t>9547749972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</si>
  <si>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</si>
  <si>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</si>
  <si>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</si>
  <si>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</si>
  <si>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</si>
  <si>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</si>
  <si>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</si>
  <si>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</si>
  <si>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</si>
  <si>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</si>
  <si>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دولت77-ش.خ000812</t>
  </si>
  <si>
    <t>1400/08/12</t>
  </si>
  <si>
    <t>مرابحه عام دولت4-ش.خ 0008</t>
  </si>
  <si>
    <t>1400/08/04</t>
  </si>
  <si>
    <t>مشارکت دولتی1-شرایط خاص001026</t>
  </si>
  <si>
    <t>1400/10/26</t>
  </si>
  <si>
    <t>بانک سامان بانکداری اختصاصی مشهد</t>
  </si>
  <si>
    <t>بانک گردشگری شریعتی</t>
  </si>
  <si>
    <t>بانک گردشگری کوی نصر</t>
  </si>
  <si>
    <t>بانک سامان جام جم</t>
  </si>
  <si>
    <t>بانک سامان جا جم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</si>
  <si>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</si>
  <si>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</si>
  <si>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</si>
  <si>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</si>
  <si>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</si>
  <si>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</si>
  <si>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</si>
  <si>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1400/12/23</t>
  </si>
  <si>
    <t>1400/07/17</t>
  </si>
  <si>
    <t>1400/08/06</t>
  </si>
  <si>
    <t>1400/10/06</t>
  </si>
  <si>
    <t>1400/07/18</t>
  </si>
  <si>
    <t>1400/12/26</t>
  </si>
  <si>
    <t>1400/07/27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</si>
  <si>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</si>
  <si>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</si>
  <si>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</si>
  <si>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</si>
  <si>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</si>
  <si>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</si>
  <si>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پتروشیمی پارس</t>
  </si>
  <si>
    <t>آریان کیمیا تک</t>
  </si>
  <si>
    <t>معدنی و صنعتی گل گهر</t>
  </si>
  <si>
    <t>تجلی توسعه معادن و فلزات</t>
  </si>
  <si>
    <t>ح.تجلی توسعه معادن و فلزات</t>
  </si>
  <si>
    <t>سرمایه‌گذاری‌ سپه‌</t>
  </si>
  <si>
    <t>سهامی ذوب آهن  اصفهان</t>
  </si>
  <si>
    <t>اسنادخزانه-م11بودجه98-001013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</si>
  <si>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</si>
  <si>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</si>
  <si>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</si>
  <si>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</si>
  <si>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</si>
  <si>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</si>
  <si>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</si>
  <si>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</si>
  <si>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</si>
  <si>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</si>
  <si>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</si>
  <si>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895112115555551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</si>
  <si>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</si>
  <si>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</si>
  <si>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</si>
  <si>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</si>
  <si>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</si>
  <si>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</si>
  <si>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</si>
  <si>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</si>
  <si>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</si>
  <si>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</si>
  <si>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</si>
  <si>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156-1202-628010-1</t>
  </si>
  <si>
    <t>7214737471</t>
  </si>
  <si>
    <t>6300232777</t>
  </si>
  <si>
    <t>2799012120307141</t>
  </si>
  <si>
    <t>7214737498</t>
  </si>
  <si>
    <t>2799012120307142</t>
  </si>
  <si>
    <t>20528353247345</t>
  </si>
  <si>
    <t>6300232955</t>
  </si>
  <si>
    <t xml:space="preserve">600756249 </t>
  </si>
  <si>
    <t>051560304000000086</t>
  </si>
  <si>
    <t>821-112-11555555-1</t>
  </si>
  <si>
    <t>051560304000000095</t>
  </si>
  <si>
    <t>051560304000000098</t>
  </si>
  <si>
    <t>12012026280103</t>
  </si>
  <si>
    <t xml:space="preserve">20528353247346 </t>
  </si>
  <si>
    <t>051560304000000129</t>
  </si>
  <si>
    <t>2799012120307144</t>
  </si>
  <si>
    <t>04-02494578-00-4</t>
  </si>
  <si>
    <t>20528353247347</t>
  </si>
  <si>
    <t>821-112-11555555-2</t>
  </si>
  <si>
    <t>205-283-5324734-8</t>
  </si>
  <si>
    <t>051560304000000143</t>
  </si>
  <si>
    <t>0406334814004</t>
  </si>
  <si>
    <t>205-283-5324734-9</t>
  </si>
  <si>
    <t>205-283-5324734-10</t>
  </si>
  <si>
    <t>279-9012-12030714-5</t>
  </si>
  <si>
    <t>205283532473411</t>
  </si>
  <si>
    <t>279-9012-12030714-6</t>
  </si>
  <si>
    <t>205283532473412</t>
  </si>
  <si>
    <t>2799012120307147</t>
  </si>
  <si>
    <t>120-1202-628010-4</t>
  </si>
  <si>
    <t>322854428</t>
  </si>
  <si>
    <t>120-1202-628010-5</t>
  </si>
  <si>
    <t>127-1202-628010-4</t>
  </si>
  <si>
    <t>205283532473413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</si>
  <si>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</si>
  <si>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</si>
  <si>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</si>
  <si>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</si>
  <si>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</si>
  <si>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</si>
  <si>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</si>
  <si>
    <t>توکا فولاد</t>
  </si>
  <si>
    <t>تعدیل تنزیل سود سهام</t>
  </si>
  <si>
    <t>1400/03/23</t>
  </si>
  <si>
    <t>1400/05/11</t>
  </si>
  <si>
    <t>1400/05/10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</si>
</sst>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#,##0\ ;[Black]\(#,##0\);\-\ ;"/>
  </numFmts>
  <fonts count="8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16"/>
      <name val="B Mitra"/>
      <charset val="178"/>
    </font>
    <font>
      <sz val="16"/>
      <name val="B Mitra"/>
      <charset val="178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10" fontId="2" fillId="0" borderId="0" xfId="2" applyNumberFormat="1" applyFont="1"/>
    <xf numFmtId="10" fontId="2" fillId="0" borderId="0" xfId="2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65" fontId="6" fillId="0" borderId="0" xfId="0" applyNumberFormat="1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Fill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165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3" fontId="7" fillId="0" borderId="0" xfId="0" applyNumberFormat="1" applyFont="1" applyFill="1" applyAlignment="1">
      <alignment wrapText="1"/>
    </xf>
    <xf numFmtId="3" fontId="2" fillId="0" borderId="0" xfId="0" applyNumberFormat="1" applyFont="1" applyFill="1"/>
    <xf numFmtId="4" fontId="2" fillId="0" borderId="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8"/>
  <sheetViews>
    <sheetView rightToLeft="1" tabSelected="1" workbookViewId="0">
      <selection activeCell="W74" sqref="W74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10.1406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0.71093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7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7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7" ht="27.75" x14ac:dyDescent="0.4">
      <c r="A6" s="23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7" ht="27.75" x14ac:dyDescent="0.4">
      <c r="A7" s="23" t="s">
        <v>3</v>
      </c>
      <c r="C7" s="24" t="s">
        <v>7</v>
      </c>
      <c r="E7" s="24" t="s">
        <v>8</v>
      </c>
      <c r="G7" s="24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7" ht="27.75" x14ac:dyDescent="0.4">
      <c r="A8" s="23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6" t="s">
        <v>8</v>
      </c>
      <c r="M8" s="26" t="s">
        <v>7</v>
      </c>
      <c r="O8" s="26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7" ht="18.75" x14ac:dyDescent="0.45">
      <c r="A9" s="2" t="s">
        <v>15</v>
      </c>
      <c r="C9" s="13">
        <v>94703251</v>
      </c>
      <c r="D9" s="13"/>
      <c r="E9" s="13">
        <v>197025006992</v>
      </c>
      <c r="F9" s="13"/>
      <c r="G9" s="13">
        <v>193551360245.867</v>
      </c>
      <c r="H9" s="13"/>
      <c r="I9" s="13">
        <v>0</v>
      </c>
      <c r="J9" s="13"/>
      <c r="K9" s="13">
        <v>0</v>
      </c>
      <c r="L9" s="13"/>
      <c r="M9" s="13">
        <v>-35000000</v>
      </c>
      <c r="N9" s="13"/>
      <c r="O9" s="13">
        <v>76078147276</v>
      </c>
      <c r="P9" s="13"/>
      <c r="Q9" s="13">
        <v>59703251</v>
      </c>
      <c r="R9" s="13"/>
      <c r="S9" s="13">
        <v>2398</v>
      </c>
      <c r="T9" s="13"/>
      <c r="U9" s="13">
        <v>124209394301</v>
      </c>
      <c r="V9" s="13"/>
      <c r="W9" s="13">
        <v>142316543942.40701</v>
      </c>
      <c r="X9" s="6"/>
      <c r="Y9" s="19">
        <f>W9/329126928920780</f>
        <v>4.3240625860991834E-4</v>
      </c>
      <c r="AA9" s="18"/>
    </row>
    <row r="10" spans="1:27" ht="18.75" x14ac:dyDescent="0.45">
      <c r="A10" s="2" t="s">
        <v>16</v>
      </c>
      <c r="C10" s="13">
        <v>1324071978</v>
      </c>
      <c r="D10" s="13"/>
      <c r="E10" s="13">
        <v>3630900615844</v>
      </c>
      <c r="F10" s="13"/>
      <c r="G10" s="13">
        <v>3252314755585.0498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0</v>
      </c>
      <c r="P10" s="13"/>
      <c r="Q10" s="13">
        <v>1324071978</v>
      </c>
      <c r="R10" s="13"/>
      <c r="S10" s="13">
        <v>2519</v>
      </c>
      <c r="T10" s="13"/>
      <c r="U10" s="13">
        <v>3630900615844</v>
      </c>
      <c r="V10" s="13"/>
      <c r="W10" s="13">
        <v>3315492055572.1401</v>
      </c>
      <c r="X10" s="6"/>
      <c r="Y10" s="19">
        <f t="shared" ref="Y10:Y73" si="0">W10/329126928920780</f>
        <v>1.0073597035781203E-2</v>
      </c>
    </row>
    <row r="11" spans="1:27" ht="18.75" x14ac:dyDescent="0.45">
      <c r="A11" s="2" t="s">
        <v>17</v>
      </c>
      <c r="C11" s="13">
        <v>466462921</v>
      </c>
      <c r="D11" s="13"/>
      <c r="E11" s="13">
        <v>1841956401175</v>
      </c>
      <c r="F11" s="13"/>
      <c r="G11" s="13">
        <v>1496783142249.52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0</v>
      </c>
      <c r="P11" s="13"/>
      <c r="Q11" s="13">
        <v>466462921</v>
      </c>
      <c r="R11" s="13"/>
      <c r="S11" s="13">
        <v>3703</v>
      </c>
      <c r="T11" s="13"/>
      <c r="U11" s="13">
        <v>1841956401175</v>
      </c>
      <c r="V11" s="13"/>
      <c r="W11" s="13">
        <v>1717034688894.05</v>
      </c>
      <c r="X11" s="6"/>
      <c r="Y11" s="19">
        <f t="shared" si="0"/>
        <v>5.2169377161700916E-3</v>
      </c>
    </row>
    <row r="12" spans="1:27" ht="18.75" x14ac:dyDescent="0.45">
      <c r="A12" s="2" t="s">
        <v>18</v>
      </c>
      <c r="C12" s="13">
        <v>195916948</v>
      </c>
      <c r="D12" s="13"/>
      <c r="E12" s="13">
        <v>879304088381</v>
      </c>
      <c r="F12" s="13"/>
      <c r="G12" s="13">
        <v>703441486679.75305</v>
      </c>
      <c r="H12" s="13"/>
      <c r="I12" s="13">
        <v>0</v>
      </c>
      <c r="J12" s="13"/>
      <c r="K12" s="13">
        <v>0</v>
      </c>
      <c r="L12" s="13"/>
      <c r="M12" s="13">
        <v>0</v>
      </c>
      <c r="N12" s="13"/>
      <c r="O12" s="13">
        <v>0</v>
      </c>
      <c r="P12" s="13"/>
      <c r="Q12" s="13">
        <v>195916948</v>
      </c>
      <c r="R12" s="13"/>
      <c r="S12" s="13">
        <v>3987</v>
      </c>
      <c r="T12" s="13"/>
      <c r="U12" s="13">
        <v>879304088381</v>
      </c>
      <c r="V12" s="13"/>
      <c r="W12" s="13">
        <v>776473202489.52795</v>
      </c>
      <c r="X12" s="6"/>
      <c r="Y12" s="19">
        <f t="shared" si="0"/>
        <v>2.359190738465594E-3</v>
      </c>
    </row>
    <row r="13" spans="1:27" ht="18.75" x14ac:dyDescent="0.45">
      <c r="A13" s="2" t="s">
        <v>19</v>
      </c>
      <c r="C13" s="13">
        <v>54470965</v>
      </c>
      <c r="D13" s="13"/>
      <c r="E13" s="13">
        <v>374100798488</v>
      </c>
      <c r="F13" s="13"/>
      <c r="G13" s="13">
        <v>244581379079.01501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0</v>
      </c>
      <c r="P13" s="13"/>
      <c r="Q13" s="13">
        <v>54470965</v>
      </c>
      <c r="R13" s="13"/>
      <c r="S13" s="13">
        <v>4503</v>
      </c>
      <c r="T13" s="13"/>
      <c r="U13" s="13">
        <v>374100798488</v>
      </c>
      <c r="V13" s="13"/>
      <c r="W13" s="13">
        <v>243823323000.39999</v>
      </c>
      <c r="X13" s="6"/>
      <c r="Y13" s="19">
        <f t="shared" si="0"/>
        <v>7.4081851582277433E-4</v>
      </c>
    </row>
    <row r="14" spans="1:27" ht="18.75" x14ac:dyDescent="0.45">
      <c r="A14" s="2" t="s">
        <v>20</v>
      </c>
      <c r="C14" s="13">
        <v>38137</v>
      </c>
      <c r="D14" s="13"/>
      <c r="E14" s="13">
        <v>26720136</v>
      </c>
      <c r="F14" s="13"/>
      <c r="G14" s="13">
        <v>26537059.395</v>
      </c>
      <c r="H14" s="13"/>
      <c r="I14" s="13">
        <v>0</v>
      </c>
      <c r="J14" s="13"/>
      <c r="K14" s="13">
        <v>0</v>
      </c>
      <c r="L14" s="13"/>
      <c r="M14" s="13">
        <v>0</v>
      </c>
      <c r="N14" s="13"/>
      <c r="O14" s="13">
        <v>0</v>
      </c>
      <c r="P14" s="13"/>
      <c r="Q14" s="13">
        <v>38137</v>
      </c>
      <c r="R14" s="13"/>
      <c r="S14" s="13">
        <v>700</v>
      </c>
      <c r="T14" s="13"/>
      <c r="U14" s="13">
        <v>26720136</v>
      </c>
      <c r="V14" s="13"/>
      <c r="W14" s="13">
        <v>26537059.395</v>
      </c>
      <c r="X14" s="6"/>
      <c r="Y14" s="19">
        <f t="shared" si="0"/>
        <v>8.0628648290846478E-8</v>
      </c>
    </row>
    <row r="15" spans="1:27" ht="18.75" x14ac:dyDescent="0.45">
      <c r="A15" s="2" t="s">
        <v>22</v>
      </c>
      <c r="C15" s="13">
        <v>108053</v>
      </c>
      <c r="D15" s="13"/>
      <c r="E15" s="13">
        <v>54075554</v>
      </c>
      <c r="F15" s="13"/>
      <c r="G15" s="13">
        <v>53705042.325000003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0</v>
      </c>
      <c r="P15" s="13"/>
      <c r="Q15" s="13">
        <v>108053</v>
      </c>
      <c r="R15" s="13"/>
      <c r="S15" s="13">
        <v>500</v>
      </c>
      <c r="T15" s="13"/>
      <c r="U15" s="13">
        <v>54075554</v>
      </c>
      <c r="V15" s="13"/>
      <c r="W15" s="13">
        <v>53705042.325000003</v>
      </c>
      <c r="X15" s="6"/>
      <c r="Y15" s="19">
        <f t="shared" si="0"/>
        <v>1.6317425772816866E-7</v>
      </c>
    </row>
    <row r="16" spans="1:27" ht="18.75" x14ac:dyDescent="0.45">
      <c r="A16" s="2" t="s">
        <v>23</v>
      </c>
      <c r="C16" s="13">
        <v>368070230</v>
      </c>
      <c r="D16" s="13"/>
      <c r="E16" s="13">
        <v>768013230951</v>
      </c>
      <c r="F16" s="13"/>
      <c r="G16" s="13">
        <v>535648630560.51599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368070230</v>
      </c>
      <c r="R16" s="13"/>
      <c r="S16" s="13">
        <v>1605</v>
      </c>
      <c r="T16" s="13"/>
      <c r="U16" s="13">
        <v>768013230951</v>
      </c>
      <c r="V16" s="13"/>
      <c r="W16" s="13">
        <v>587237740471.05798</v>
      </c>
      <c r="X16" s="6"/>
      <c r="Y16" s="19">
        <f t="shared" si="0"/>
        <v>1.7842287849147845E-3</v>
      </c>
    </row>
    <row r="17" spans="1:25" ht="18.75" x14ac:dyDescent="0.45">
      <c r="A17" s="2" t="s">
        <v>25</v>
      </c>
      <c r="C17" s="13">
        <v>31097568</v>
      </c>
      <c r="D17" s="13"/>
      <c r="E17" s="13">
        <v>331801032181</v>
      </c>
      <c r="F17" s="13"/>
      <c r="G17" s="13">
        <v>154562687352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31097568</v>
      </c>
      <c r="R17" s="13"/>
      <c r="S17" s="13">
        <v>4944</v>
      </c>
      <c r="T17" s="13"/>
      <c r="U17" s="13">
        <v>331801032181</v>
      </c>
      <c r="V17" s="13"/>
      <c r="W17" s="13">
        <v>152831585253.65799</v>
      </c>
      <c r="X17" s="6"/>
      <c r="Y17" s="19">
        <f t="shared" si="0"/>
        <v>4.6435454477942203E-4</v>
      </c>
    </row>
    <row r="18" spans="1:25" ht="18.75" x14ac:dyDescent="0.45">
      <c r="A18" s="2" t="s">
        <v>26</v>
      </c>
      <c r="C18" s="13">
        <v>3231268</v>
      </c>
      <c r="D18" s="13"/>
      <c r="E18" s="13">
        <v>478114050202</v>
      </c>
      <c r="F18" s="13"/>
      <c r="G18" s="13">
        <v>308195425620.63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3231268</v>
      </c>
      <c r="R18" s="13"/>
      <c r="S18" s="13">
        <v>102720</v>
      </c>
      <c r="T18" s="13"/>
      <c r="U18" s="13">
        <v>478114050202</v>
      </c>
      <c r="V18" s="13"/>
      <c r="W18" s="13">
        <v>329940949658.68799</v>
      </c>
      <c r="X18" s="6"/>
      <c r="Y18" s="19">
        <f t="shared" si="0"/>
        <v>1.0024732729727623E-3</v>
      </c>
    </row>
    <row r="19" spans="1:25" ht="18.75" x14ac:dyDescent="0.45">
      <c r="A19" s="2" t="s">
        <v>27</v>
      </c>
      <c r="C19" s="13">
        <v>252691894</v>
      </c>
      <c r="D19" s="13"/>
      <c r="E19" s="13">
        <v>1748463016865</v>
      </c>
      <c r="F19" s="13"/>
      <c r="G19" s="13">
        <v>1386559842313.46</v>
      </c>
      <c r="H19" s="13"/>
      <c r="I19" s="13">
        <v>21000000</v>
      </c>
      <c r="J19" s="13"/>
      <c r="K19" s="13">
        <v>121342227289</v>
      </c>
      <c r="L19" s="13"/>
      <c r="M19" s="13">
        <v>0</v>
      </c>
      <c r="N19" s="13"/>
      <c r="O19" s="13">
        <v>0</v>
      </c>
      <c r="P19" s="13"/>
      <c r="Q19" s="13">
        <v>273691894</v>
      </c>
      <c r="R19" s="13"/>
      <c r="S19" s="13">
        <v>6710</v>
      </c>
      <c r="T19" s="13"/>
      <c r="U19" s="13">
        <v>1869805244154</v>
      </c>
      <c r="V19" s="13"/>
      <c r="W19" s="13">
        <v>1825545596718</v>
      </c>
      <c r="X19" s="6"/>
      <c r="Y19" s="19">
        <f t="shared" si="0"/>
        <v>5.5466309083368991E-3</v>
      </c>
    </row>
    <row r="20" spans="1:25" ht="18.75" x14ac:dyDescent="0.45">
      <c r="A20" s="2" t="s">
        <v>28</v>
      </c>
      <c r="C20" s="13">
        <v>48826681</v>
      </c>
      <c r="D20" s="13"/>
      <c r="E20" s="13">
        <v>304750882793</v>
      </c>
      <c r="F20" s="13"/>
      <c r="G20" s="13">
        <v>315970416234.80499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48826681</v>
      </c>
      <c r="R20" s="13"/>
      <c r="S20" s="13">
        <v>7550</v>
      </c>
      <c r="T20" s="13"/>
      <c r="U20" s="13">
        <v>304750882793</v>
      </c>
      <c r="V20" s="13"/>
      <c r="W20" s="13">
        <v>366448024972.77698</v>
      </c>
      <c r="X20" s="6"/>
      <c r="Y20" s="19">
        <f t="shared" si="0"/>
        <v>1.1133942341769916E-3</v>
      </c>
    </row>
    <row r="21" spans="1:25" ht="18.75" x14ac:dyDescent="0.45">
      <c r="A21" s="2" t="s">
        <v>29</v>
      </c>
      <c r="C21" s="13">
        <v>11100000</v>
      </c>
      <c r="D21" s="13"/>
      <c r="E21" s="13">
        <v>317816354585</v>
      </c>
      <c r="F21" s="13"/>
      <c r="G21" s="13">
        <v>376368205050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11100000</v>
      </c>
      <c r="R21" s="13"/>
      <c r="S21" s="13">
        <v>37900</v>
      </c>
      <c r="T21" s="13"/>
      <c r="U21" s="13">
        <v>317816354585</v>
      </c>
      <c r="V21" s="13"/>
      <c r="W21" s="13">
        <v>418186894500</v>
      </c>
      <c r="X21" s="6"/>
      <c r="Y21" s="19">
        <f t="shared" si="0"/>
        <v>1.2705945875387684E-3</v>
      </c>
    </row>
    <row r="22" spans="1:25" ht="18.75" x14ac:dyDescent="0.45">
      <c r="A22" s="2" t="s">
        <v>30</v>
      </c>
      <c r="C22" s="13">
        <v>1466412</v>
      </c>
      <c r="D22" s="13"/>
      <c r="E22" s="13">
        <v>158023699453</v>
      </c>
      <c r="F22" s="13"/>
      <c r="G22" s="13">
        <v>168727252725.45001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1466412</v>
      </c>
      <c r="R22" s="13"/>
      <c r="S22" s="13">
        <v>125250</v>
      </c>
      <c r="T22" s="13"/>
      <c r="U22" s="13">
        <v>158023699453</v>
      </c>
      <c r="V22" s="13"/>
      <c r="W22" s="13">
        <v>182575277787.14999</v>
      </c>
      <c r="X22" s="6"/>
      <c r="Y22" s="19">
        <f t="shared" si="0"/>
        <v>5.5472603954292478E-4</v>
      </c>
    </row>
    <row r="23" spans="1:25" ht="18.75" x14ac:dyDescent="0.45">
      <c r="A23" s="2" t="s">
        <v>31</v>
      </c>
      <c r="C23" s="13">
        <v>1545835</v>
      </c>
      <c r="D23" s="13"/>
      <c r="E23" s="13">
        <v>172251778715</v>
      </c>
      <c r="F23" s="13"/>
      <c r="G23" s="13">
        <v>198072545617.57501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1545835</v>
      </c>
      <c r="R23" s="13"/>
      <c r="S23" s="13">
        <v>157480</v>
      </c>
      <c r="T23" s="13"/>
      <c r="U23" s="13">
        <v>172251778715</v>
      </c>
      <c r="V23" s="13"/>
      <c r="W23" s="13">
        <v>241989639129.98999</v>
      </c>
      <c r="X23" s="6"/>
      <c r="Y23" s="19">
        <f t="shared" si="0"/>
        <v>7.3524715805991148E-4</v>
      </c>
    </row>
    <row r="24" spans="1:25" ht="18.75" x14ac:dyDescent="0.45">
      <c r="A24" s="2" t="s">
        <v>32</v>
      </c>
      <c r="C24" s="13">
        <v>362069</v>
      </c>
      <c r="D24" s="13"/>
      <c r="E24" s="13">
        <v>12489072318</v>
      </c>
      <c r="F24" s="13"/>
      <c r="G24" s="13">
        <v>15670685578.653</v>
      </c>
      <c r="H24" s="13"/>
      <c r="I24" s="13">
        <v>0</v>
      </c>
      <c r="J24" s="13"/>
      <c r="K24" s="13">
        <v>0</v>
      </c>
      <c r="L24" s="13"/>
      <c r="M24" s="13">
        <v>0</v>
      </c>
      <c r="N24" s="13"/>
      <c r="O24" s="13">
        <v>0</v>
      </c>
      <c r="P24" s="13"/>
      <c r="Q24" s="13">
        <v>362069</v>
      </c>
      <c r="R24" s="13"/>
      <c r="S24" s="13">
        <v>42330</v>
      </c>
      <c r="T24" s="13"/>
      <c r="U24" s="13">
        <v>12489072318</v>
      </c>
      <c r="V24" s="13"/>
      <c r="W24" s="13">
        <v>15235188804.418501</v>
      </c>
      <c r="X24" s="6"/>
      <c r="Y24" s="19">
        <f t="shared" si="0"/>
        <v>4.6289706085051372E-5</v>
      </c>
    </row>
    <row r="25" spans="1:25" ht="18.75" x14ac:dyDescent="0.45">
      <c r="A25" s="2" t="s">
        <v>33</v>
      </c>
      <c r="C25" s="13">
        <v>33725000</v>
      </c>
      <c r="D25" s="13"/>
      <c r="E25" s="13">
        <v>6004457483598</v>
      </c>
      <c r="F25" s="13"/>
      <c r="G25" s="13">
        <v>6167304518231.25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0</v>
      </c>
      <c r="P25" s="13"/>
      <c r="Q25" s="13">
        <v>33725000</v>
      </c>
      <c r="R25" s="13"/>
      <c r="S25" s="13">
        <v>186891</v>
      </c>
      <c r="T25" s="13"/>
      <c r="U25" s="13">
        <v>6004457483598</v>
      </c>
      <c r="V25" s="13"/>
      <c r="W25" s="13">
        <v>6265396726098.75</v>
      </c>
      <c r="X25" s="6"/>
      <c r="Y25" s="19">
        <f t="shared" si="0"/>
        <v>1.9036414755374861E-2</v>
      </c>
    </row>
    <row r="26" spans="1:25" ht="18.75" x14ac:dyDescent="0.45">
      <c r="A26" s="2" t="s">
        <v>34</v>
      </c>
      <c r="C26" s="13">
        <v>2797241</v>
      </c>
      <c r="D26" s="13"/>
      <c r="E26" s="13">
        <v>83728215916</v>
      </c>
      <c r="F26" s="13"/>
      <c r="G26" s="13">
        <v>62062934326.236</v>
      </c>
      <c r="H26" s="13"/>
      <c r="I26" s="13">
        <v>0</v>
      </c>
      <c r="J26" s="13"/>
      <c r="K26" s="13">
        <v>0</v>
      </c>
      <c r="L26" s="13"/>
      <c r="M26" s="13">
        <v>0</v>
      </c>
      <c r="N26" s="13"/>
      <c r="O26" s="13">
        <v>0</v>
      </c>
      <c r="P26" s="13"/>
      <c r="Q26" s="13">
        <v>2797241</v>
      </c>
      <c r="R26" s="13"/>
      <c r="S26" s="13">
        <v>22940</v>
      </c>
      <c r="T26" s="13"/>
      <c r="U26" s="13">
        <v>83728215916</v>
      </c>
      <c r="V26" s="13"/>
      <c r="W26" s="13">
        <v>63786904724.186996</v>
      </c>
      <c r="X26" s="6"/>
      <c r="Y26" s="19">
        <f t="shared" si="0"/>
        <v>1.9380639844131483E-4</v>
      </c>
    </row>
    <row r="27" spans="1:25" ht="18.75" x14ac:dyDescent="0.45">
      <c r="A27" s="2" t="s">
        <v>35</v>
      </c>
      <c r="C27" s="13">
        <v>4074324</v>
      </c>
      <c r="D27" s="13"/>
      <c r="E27" s="13">
        <v>74748185213</v>
      </c>
      <c r="F27" s="13"/>
      <c r="G27" s="13">
        <v>89911815342.839996</v>
      </c>
      <c r="H27" s="13"/>
      <c r="I27" s="13">
        <v>2444594</v>
      </c>
      <c r="J27" s="13"/>
      <c r="K27" s="13">
        <v>0</v>
      </c>
      <c r="L27" s="13"/>
      <c r="M27" s="13">
        <v>0</v>
      </c>
      <c r="N27" s="13"/>
      <c r="O27" s="13">
        <v>0</v>
      </c>
      <c r="P27" s="13"/>
      <c r="Q27" s="13">
        <v>6518918</v>
      </c>
      <c r="R27" s="13"/>
      <c r="S27" s="13">
        <v>22300</v>
      </c>
      <c r="T27" s="13"/>
      <c r="U27" s="13">
        <v>119594262143</v>
      </c>
      <c r="V27" s="13"/>
      <c r="W27" s="13">
        <v>144506908765.17001</v>
      </c>
      <c r="X27" s="6"/>
      <c r="Y27" s="19">
        <f t="shared" si="0"/>
        <v>4.3906133490508899E-4</v>
      </c>
    </row>
    <row r="28" spans="1:25" ht="18.75" x14ac:dyDescent="0.45">
      <c r="A28" s="2" t="s">
        <v>36</v>
      </c>
      <c r="C28" s="13">
        <v>25453</v>
      </c>
      <c r="D28" s="13"/>
      <c r="E28" s="13">
        <v>25476109</v>
      </c>
      <c r="F28" s="13"/>
      <c r="G28" s="13">
        <v>25301554.649999999</v>
      </c>
      <c r="H28" s="13"/>
      <c r="I28" s="13">
        <v>0</v>
      </c>
      <c r="J28" s="13"/>
      <c r="K28" s="13">
        <v>0</v>
      </c>
      <c r="L28" s="13"/>
      <c r="M28" s="13">
        <v>0</v>
      </c>
      <c r="N28" s="13"/>
      <c r="O28" s="13">
        <v>0</v>
      </c>
      <c r="P28" s="13"/>
      <c r="Q28" s="13">
        <v>25453</v>
      </c>
      <c r="R28" s="13"/>
      <c r="S28" s="13">
        <v>1000</v>
      </c>
      <c r="T28" s="13"/>
      <c r="U28" s="13">
        <v>25476109</v>
      </c>
      <c r="V28" s="13"/>
      <c r="W28" s="13">
        <v>25301554.649999999</v>
      </c>
      <c r="X28" s="6"/>
      <c r="Y28" s="19">
        <f t="shared" si="0"/>
        <v>7.6874762976596234E-8</v>
      </c>
    </row>
    <row r="29" spans="1:25" ht="18.75" x14ac:dyDescent="0.45">
      <c r="A29" s="2" t="s">
        <v>37</v>
      </c>
      <c r="C29" s="13">
        <v>325402</v>
      </c>
      <c r="D29" s="13"/>
      <c r="E29" s="13">
        <v>2485071661</v>
      </c>
      <c r="F29" s="13"/>
      <c r="G29" s="13">
        <v>8296899260.2650003</v>
      </c>
      <c r="H29" s="13"/>
      <c r="I29" s="13">
        <v>0</v>
      </c>
      <c r="J29" s="13"/>
      <c r="K29" s="13">
        <v>0</v>
      </c>
      <c r="L29" s="13"/>
      <c r="M29" s="13">
        <v>0</v>
      </c>
      <c r="N29" s="13"/>
      <c r="O29" s="13">
        <v>0</v>
      </c>
      <c r="P29" s="13"/>
      <c r="Q29" s="13">
        <v>325402</v>
      </c>
      <c r="R29" s="13"/>
      <c r="S29" s="13">
        <v>22850</v>
      </c>
      <c r="T29" s="13"/>
      <c r="U29" s="13">
        <v>2485071661</v>
      </c>
      <c r="V29" s="13"/>
      <c r="W29" s="13">
        <v>7391194857.585</v>
      </c>
      <c r="X29" s="6"/>
      <c r="Y29" s="19">
        <f t="shared" si="0"/>
        <v>2.2456973915264288E-5</v>
      </c>
    </row>
    <row r="30" spans="1:25" ht="18.75" x14ac:dyDescent="0.45">
      <c r="A30" s="2" t="s">
        <v>38</v>
      </c>
      <c r="C30" s="13">
        <v>1331412</v>
      </c>
      <c r="D30" s="13"/>
      <c r="E30" s="13">
        <v>20000252775</v>
      </c>
      <c r="F30" s="13"/>
      <c r="G30" s="13">
        <v>16252458410.808001</v>
      </c>
      <c r="H30" s="13"/>
      <c r="I30" s="13">
        <v>0</v>
      </c>
      <c r="J30" s="13"/>
      <c r="K30" s="13">
        <v>0</v>
      </c>
      <c r="L30" s="13"/>
      <c r="M30" s="13">
        <v>0</v>
      </c>
      <c r="N30" s="13"/>
      <c r="O30" s="13">
        <v>0</v>
      </c>
      <c r="P30" s="13"/>
      <c r="Q30" s="13">
        <v>1331412</v>
      </c>
      <c r="R30" s="13"/>
      <c r="S30" s="13">
        <v>11600</v>
      </c>
      <c r="T30" s="13"/>
      <c r="U30" s="13">
        <v>20000252775</v>
      </c>
      <c r="V30" s="13"/>
      <c r="W30" s="13">
        <v>15352485143.76</v>
      </c>
      <c r="X30" s="6"/>
      <c r="Y30" s="19">
        <f t="shared" si="0"/>
        <v>4.6646092418208977E-5</v>
      </c>
    </row>
    <row r="31" spans="1:25" ht="18.75" x14ac:dyDescent="0.45">
      <c r="A31" s="2" t="s">
        <v>39</v>
      </c>
      <c r="C31" s="13">
        <v>40665928</v>
      </c>
      <c r="D31" s="13"/>
      <c r="E31" s="13">
        <v>110067484414</v>
      </c>
      <c r="F31" s="13"/>
      <c r="G31" s="13">
        <v>67508022766.428001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v>40665928</v>
      </c>
      <c r="R31" s="13"/>
      <c r="S31" s="13">
        <v>1872</v>
      </c>
      <c r="T31" s="13"/>
      <c r="U31" s="13">
        <v>110067484414</v>
      </c>
      <c r="V31" s="13"/>
      <c r="W31" s="13">
        <v>75673663843.564804</v>
      </c>
      <c r="X31" s="6"/>
      <c r="Y31" s="19">
        <f t="shared" si="0"/>
        <v>2.2992243172475035E-4</v>
      </c>
    </row>
    <row r="32" spans="1:25" ht="18.75" x14ac:dyDescent="0.45">
      <c r="A32" s="2" t="s">
        <v>40</v>
      </c>
      <c r="C32" s="13">
        <v>50257883</v>
      </c>
      <c r="D32" s="13"/>
      <c r="E32" s="13">
        <v>509409661542</v>
      </c>
      <c r="F32" s="13"/>
      <c r="G32" s="13">
        <v>546050215155.91901</v>
      </c>
      <c r="H32" s="13"/>
      <c r="I32" s="13">
        <v>15000000</v>
      </c>
      <c r="J32" s="13"/>
      <c r="K32" s="13">
        <v>173695575189</v>
      </c>
      <c r="L32" s="13"/>
      <c r="M32" s="13">
        <v>0</v>
      </c>
      <c r="N32" s="13"/>
      <c r="O32" s="13">
        <v>0</v>
      </c>
      <c r="P32" s="13"/>
      <c r="Q32" s="13">
        <v>65257883</v>
      </c>
      <c r="R32" s="13"/>
      <c r="S32" s="13">
        <v>11980</v>
      </c>
      <c r="T32" s="13"/>
      <c r="U32" s="13">
        <v>683105236731</v>
      </c>
      <c r="V32" s="13"/>
      <c r="W32" s="13">
        <v>777137791181.87695</v>
      </c>
      <c r="X32" s="6"/>
      <c r="Y32" s="19">
        <f t="shared" si="0"/>
        <v>2.3612099858560404E-3</v>
      </c>
    </row>
    <row r="33" spans="1:25" ht="18.75" x14ac:dyDescent="0.45">
      <c r="A33" s="2" t="s">
        <v>41</v>
      </c>
      <c r="C33" s="13">
        <v>94643223</v>
      </c>
      <c r="D33" s="13"/>
      <c r="E33" s="13">
        <v>420699164289</v>
      </c>
      <c r="F33" s="13"/>
      <c r="G33" s="13">
        <v>535315745233.724</v>
      </c>
      <c r="H33" s="13"/>
      <c r="I33" s="13">
        <v>0</v>
      </c>
      <c r="J33" s="13"/>
      <c r="K33" s="13">
        <v>0</v>
      </c>
      <c r="L33" s="13"/>
      <c r="M33" s="13">
        <v>0</v>
      </c>
      <c r="N33" s="13"/>
      <c r="O33" s="13">
        <v>0</v>
      </c>
      <c r="P33" s="13"/>
      <c r="Q33" s="13">
        <v>94643223</v>
      </c>
      <c r="R33" s="13"/>
      <c r="S33" s="13">
        <v>5480</v>
      </c>
      <c r="T33" s="13"/>
      <c r="U33" s="13">
        <v>420699164289</v>
      </c>
      <c r="V33" s="13"/>
      <c r="W33" s="13">
        <v>515558925110.862</v>
      </c>
      <c r="X33" s="6"/>
      <c r="Y33" s="19">
        <f t="shared" si="0"/>
        <v>1.5664440670394239E-3</v>
      </c>
    </row>
    <row r="34" spans="1:25" ht="18.75" x14ac:dyDescent="0.45">
      <c r="A34" s="2" t="s">
        <v>42</v>
      </c>
      <c r="C34" s="13">
        <v>2444594</v>
      </c>
      <c r="D34" s="13"/>
      <c r="E34" s="13">
        <v>42401482930</v>
      </c>
      <c r="F34" s="13"/>
      <c r="G34" s="13">
        <v>40095802984.050003</v>
      </c>
      <c r="H34" s="13"/>
      <c r="I34" s="13">
        <v>0</v>
      </c>
      <c r="J34" s="13"/>
      <c r="K34" s="13">
        <v>0</v>
      </c>
      <c r="L34" s="13"/>
      <c r="M34" s="13">
        <v>-2444594</v>
      </c>
      <c r="N34" s="13"/>
      <c r="O34" s="13">
        <v>0</v>
      </c>
      <c r="P34" s="13"/>
      <c r="Q34" s="13">
        <v>0</v>
      </c>
      <c r="R34" s="13"/>
      <c r="S34" s="13">
        <v>0</v>
      </c>
      <c r="T34" s="13"/>
      <c r="U34" s="13">
        <v>0</v>
      </c>
      <c r="V34" s="13"/>
      <c r="W34" s="13">
        <v>0</v>
      </c>
      <c r="X34" s="6"/>
      <c r="Y34" s="19">
        <f t="shared" si="0"/>
        <v>0</v>
      </c>
    </row>
    <row r="35" spans="1:25" ht="18.75" x14ac:dyDescent="0.45">
      <c r="A35" s="2" t="s">
        <v>43</v>
      </c>
      <c r="C35" s="13">
        <v>33612944</v>
      </c>
      <c r="D35" s="13"/>
      <c r="E35" s="13">
        <v>176858385658</v>
      </c>
      <c r="F35" s="13"/>
      <c r="G35" s="13">
        <v>117814051062.763</v>
      </c>
      <c r="H35" s="13"/>
      <c r="I35" s="13">
        <v>4175402</v>
      </c>
      <c r="J35" s="13"/>
      <c r="K35" s="13">
        <v>15451564679</v>
      </c>
      <c r="L35" s="13"/>
      <c r="M35" s="13">
        <v>0</v>
      </c>
      <c r="N35" s="13"/>
      <c r="O35" s="13">
        <v>0</v>
      </c>
      <c r="P35" s="13"/>
      <c r="Q35" s="13">
        <v>37788346</v>
      </c>
      <c r="R35" s="13"/>
      <c r="S35" s="13">
        <v>4398</v>
      </c>
      <c r="T35" s="13"/>
      <c r="U35" s="13">
        <v>192309950337</v>
      </c>
      <c r="V35" s="13"/>
      <c r="W35" s="13">
        <v>165204296491.03699</v>
      </c>
      <c r="X35" s="6"/>
      <c r="Y35" s="19">
        <f t="shared" si="0"/>
        <v>5.0194706653979449E-4</v>
      </c>
    </row>
    <row r="36" spans="1:25" ht="18.75" x14ac:dyDescent="0.45">
      <c r="A36" s="2" t="s">
        <v>44</v>
      </c>
      <c r="C36" s="13">
        <v>102582054</v>
      </c>
      <c r="D36" s="13"/>
      <c r="E36" s="13">
        <v>387862746174</v>
      </c>
      <c r="F36" s="13"/>
      <c r="G36" s="13">
        <v>241876850527.07599</v>
      </c>
      <c r="H36" s="13"/>
      <c r="I36" s="13">
        <v>0</v>
      </c>
      <c r="J36" s="13"/>
      <c r="K36" s="13">
        <v>0</v>
      </c>
      <c r="L36" s="13"/>
      <c r="M36" s="13">
        <v>0</v>
      </c>
      <c r="N36" s="13"/>
      <c r="O36" s="13">
        <v>0</v>
      </c>
      <c r="P36" s="13"/>
      <c r="Q36" s="13">
        <v>102582054</v>
      </c>
      <c r="R36" s="13"/>
      <c r="S36" s="13">
        <v>2521</v>
      </c>
      <c r="T36" s="13"/>
      <c r="U36" s="13">
        <v>387862746174</v>
      </c>
      <c r="V36" s="13"/>
      <c r="W36" s="13">
        <v>257070632453.103</v>
      </c>
      <c r="X36" s="6"/>
      <c r="Y36" s="19">
        <f t="shared" si="0"/>
        <v>7.810683656182361E-4</v>
      </c>
    </row>
    <row r="37" spans="1:25" ht="18.75" x14ac:dyDescent="0.45">
      <c r="A37" s="2" t="s">
        <v>46</v>
      </c>
      <c r="C37" s="13">
        <v>1394767</v>
      </c>
      <c r="D37" s="13"/>
      <c r="E37" s="13">
        <v>4652979476</v>
      </c>
      <c r="F37" s="13"/>
      <c r="G37" s="13">
        <v>4030462872.3694501</v>
      </c>
      <c r="H37" s="13"/>
      <c r="I37" s="13">
        <v>0</v>
      </c>
      <c r="J37" s="13"/>
      <c r="K37" s="13">
        <v>0</v>
      </c>
      <c r="L37" s="13"/>
      <c r="M37" s="13">
        <v>0</v>
      </c>
      <c r="N37" s="13"/>
      <c r="O37" s="13">
        <v>0</v>
      </c>
      <c r="P37" s="13"/>
      <c r="Q37" s="13">
        <v>1394767</v>
      </c>
      <c r="R37" s="13"/>
      <c r="S37" s="13">
        <v>3536</v>
      </c>
      <c r="T37" s="13"/>
      <c r="U37" s="13">
        <v>4652979476</v>
      </c>
      <c r="V37" s="13"/>
      <c r="W37" s="13">
        <v>4902551330.1336002</v>
      </c>
      <c r="X37" s="6"/>
      <c r="Y37" s="19">
        <f t="shared" si="0"/>
        <v>1.4895625059332752E-5</v>
      </c>
    </row>
    <row r="38" spans="1:25" ht="18.75" x14ac:dyDescent="0.45">
      <c r="A38" s="2" t="s">
        <v>47</v>
      </c>
      <c r="C38" s="13">
        <v>39800000</v>
      </c>
      <c r="D38" s="13"/>
      <c r="E38" s="13">
        <v>582294812522</v>
      </c>
      <c r="F38" s="13"/>
      <c r="G38" s="13">
        <v>485044709400</v>
      </c>
      <c r="H38" s="13"/>
      <c r="I38" s="13">
        <v>0</v>
      </c>
      <c r="J38" s="13"/>
      <c r="K38" s="13">
        <v>0</v>
      </c>
      <c r="L38" s="13"/>
      <c r="M38" s="13">
        <v>0</v>
      </c>
      <c r="N38" s="13"/>
      <c r="O38" s="13">
        <v>0</v>
      </c>
      <c r="P38" s="13"/>
      <c r="Q38" s="13">
        <v>39800000</v>
      </c>
      <c r="R38" s="13"/>
      <c r="S38" s="13">
        <v>13100</v>
      </c>
      <c r="T38" s="13"/>
      <c r="U38" s="13">
        <v>582294812522</v>
      </c>
      <c r="V38" s="13"/>
      <c r="W38" s="13">
        <v>518277789000</v>
      </c>
      <c r="X38" s="6"/>
      <c r="Y38" s="19">
        <f t="shared" si="0"/>
        <v>1.574704903969581E-3</v>
      </c>
    </row>
    <row r="39" spans="1:25" ht="18.75" x14ac:dyDescent="0.45">
      <c r="A39" s="2" t="s">
        <v>48</v>
      </c>
      <c r="C39" s="13">
        <v>50693376</v>
      </c>
      <c r="D39" s="13"/>
      <c r="E39" s="13">
        <v>48634777053</v>
      </c>
      <c r="F39" s="13"/>
      <c r="G39" s="13">
        <v>48124121644.223999</v>
      </c>
      <c r="H39" s="13"/>
      <c r="I39" s="13">
        <v>0</v>
      </c>
      <c r="J39" s="13"/>
      <c r="K39" s="13">
        <v>0</v>
      </c>
      <c r="L39" s="13"/>
      <c r="M39" s="13">
        <v>-47561379</v>
      </c>
      <c r="N39" s="13"/>
      <c r="O39" s="13">
        <v>42452555578</v>
      </c>
      <c r="P39" s="13"/>
      <c r="Q39" s="13">
        <v>3131997</v>
      </c>
      <c r="R39" s="13"/>
      <c r="S39" s="13">
        <v>950</v>
      </c>
      <c r="T39" s="13"/>
      <c r="U39" s="13">
        <v>3004810247</v>
      </c>
      <c r="V39" s="13"/>
      <c r="W39" s="13">
        <v>2957693536.9575</v>
      </c>
      <c r="X39" s="6"/>
      <c r="Y39" s="19">
        <f t="shared" si="0"/>
        <v>8.9864829555451203E-6</v>
      </c>
    </row>
    <row r="40" spans="1:25" ht="18.75" x14ac:dyDescent="0.45">
      <c r="A40" s="2" t="s">
        <v>49</v>
      </c>
      <c r="C40" s="13">
        <v>222103454</v>
      </c>
      <c r="D40" s="13"/>
      <c r="E40" s="13">
        <v>1306831305237</v>
      </c>
      <c r="F40" s="13"/>
      <c r="G40" s="13">
        <v>883348535733.24902</v>
      </c>
      <c r="H40" s="13"/>
      <c r="I40" s="13">
        <v>0</v>
      </c>
      <c r="J40" s="13"/>
      <c r="K40" s="13">
        <v>0</v>
      </c>
      <c r="L40" s="13"/>
      <c r="M40" s="13">
        <v>-5000000</v>
      </c>
      <c r="N40" s="13"/>
      <c r="O40" s="13">
        <v>20619460829</v>
      </c>
      <c r="P40" s="13"/>
      <c r="Q40" s="13">
        <v>217103454</v>
      </c>
      <c r="R40" s="13"/>
      <c r="S40" s="13">
        <v>4388</v>
      </c>
      <c r="T40" s="13"/>
      <c r="U40" s="13">
        <v>1277411877443</v>
      </c>
      <c r="V40" s="13"/>
      <c r="W40" s="13">
        <v>946981688912.896</v>
      </c>
      <c r="X40" s="6"/>
      <c r="Y40" s="19">
        <f t="shared" si="0"/>
        <v>2.87725374528935E-3</v>
      </c>
    </row>
    <row r="41" spans="1:25" ht="18.75" x14ac:dyDescent="0.45">
      <c r="A41" s="2" t="s">
        <v>50</v>
      </c>
      <c r="C41" s="13">
        <v>2402748</v>
      </c>
      <c r="D41" s="13"/>
      <c r="E41" s="13">
        <v>58517311617</v>
      </c>
      <c r="F41" s="13"/>
      <c r="G41" s="13">
        <v>42203940644.898003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v>2402748</v>
      </c>
      <c r="R41" s="13"/>
      <c r="S41" s="13">
        <v>17130</v>
      </c>
      <c r="T41" s="13"/>
      <c r="U41" s="13">
        <v>58517311617</v>
      </c>
      <c r="V41" s="13"/>
      <c r="W41" s="13">
        <v>40914176754.222</v>
      </c>
      <c r="X41" s="6"/>
      <c r="Y41" s="19">
        <f t="shared" si="0"/>
        <v>1.2431124031200114E-4</v>
      </c>
    </row>
    <row r="42" spans="1:25" ht="18.75" x14ac:dyDescent="0.45">
      <c r="A42" s="2" t="s">
        <v>51</v>
      </c>
      <c r="C42" s="13">
        <v>142337531</v>
      </c>
      <c r="D42" s="13"/>
      <c r="E42" s="13">
        <v>1553200266360</v>
      </c>
      <c r="F42" s="13"/>
      <c r="G42" s="13">
        <v>1099382138305.5699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142337531</v>
      </c>
      <c r="R42" s="13"/>
      <c r="S42" s="13">
        <v>8170</v>
      </c>
      <c r="T42" s="13"/>
      <c r="U42" s="13">
        <v>1553200266360</v>
      </c>
      <c r="V42" s="13"/>
      <c r="W42" s="13">
        <v>1155978387381.79</v>
      </c>
      <c r="X42" s="6"/>
      <c r="Y42" s="19">
        <f t="shared" si="0"/>
        <v>3.5122570832240561E-3</v>
      </c>
    </row>
    <row r="43" spans="1:25" ht="18.75" x14ac:dyDescent="0.45">
      <c r="A43" s="2" t="s">
        <v>52</v>
      </c>
      <c r="C43" s="13">
        <v>59999999</v>
      </c>
      <c r="D43" s="13"/>
      <c r="E43" s="13">
        <v>373193148681</v>
      </c>
      <c r="F43" s="13"/>
      <c r="G43" s="13">
        <v>279666022338.90002</v>
      </c>
      <c r="H43" s="13"/>
      <c r="I43" s="13">
        <v>0</v>
      </c>
      <c r="J43" s="13"/>
      <c r="K43" s="13">
        <v>0</v>
      </c>
      <c r="L43" s="13"/>
      <c r="M43" s="13">
        <v>0</v>
      </c>
      <c r="N43" s="13"/>
      <c r="O43" s="13">
        <v>0</v>
      </c>
      <c r="P43" s="13"/>
      <c r="Q43" s="13">
        <v>59999999</v>
      </c>
      <c r="R43" s="13"/>
      <c r="S43" s="13">
        <v>4926</v>
      </c>
      <c r="T43" s="13"/>
      <c r="U43" s="13">
        <v>373193148681</v>
      </c>
      <c r="V43" s="13"/>
      <c r="W43" s="13">
        <v>293801413103.31</v>
      </c>
      <c r="X43" s="6"/>
      <c r="Y43" s="19">
        <f t="shared" si="0"/>
        <v>8.9266902002426926E-4</v>
      </c>
    </row>
    <row r="44" spans="1:25" ht="18.75" x14ac:dyDescent="0.45">
      <c r="A44" s="2" t="s">
        <v>53</v>
      </c>
      <c r="C44" s="13">
        <v>31189818</v>
      </c>
      <c r="D44" s="13"/>
      <c r="E44" s="13">
        <v>476196460824</v>
      </c>
      <c r="F44" s="13"/>
      <c r="G44" s="13">
        <v>260125561710.53101</v>
      </c>
      <c r="H44" s="13"/>
      <c r="I44" s="13">
        <v>0</v>
      </c>
      <c r="J44" s="13"/>
      <c r="K44" s="13">
        <v>0</v>
      </c>
      <c r="L44" s="13"/>
      <c r="M44" s="13">
        <v>0</v>
      </c>
      <c r="N44" s="13"/>
      <c r="O44" s="13">
        <v>0</v>
      </c>
      <c r="P44" s="13"/>
      <c r="Q44" s="13">
        <v>31189818</v>
      </c>
      <c r="R44" s="13"/>
      <c r="S44" s="13">
        <v>8760</v>
      </c>
      <c r="T44" s="13"/>
      <c r="U44" s="13">
        <v>476196460824</v>
      </c>
      <c r="V44" s="13"/>
      <c r="W44" s="13">
        <v>271597129986.20401</v>
      </c>
      <c r="X44" s="6"/>
      <c r="Y44" s="19">
        <f t="shared" si="0"/>
        <v>8.2520482561782948E-4</v>
      </c>
    </row>
    <row r="45" spans="1:25" ht="18.75" x14ac:dyDescent="0.45">
      <c r="A45" s="2" t="s">
        <v>54</v>
      </c>
      <c r="C45" s="13">
        <v>38261870</v>
      </c>
      <c r="D45" s="13"/>
      <c r="E45" s="13">
        <v>370677412191</v>
      </c>
      <c r="F45" s="13"/>
      <c r="G45" s="13">
        <v>342688248980.23499</v>
      </c>
      <c r="H45" s="13"/>
      <c r="I45" s="13">
        <v>0</v>
      </c>
      <c r="J45" s="13"/>
      <c r="K45" s="13">
        <v>0</v>
      </c>
      <c r="L45" s="13"/>
      <c r="M45" s="13">
        <v>0</v>
      </c>
      <c r="N45" s="13"/>
      <c r="O45" s="13">
        <v>0</v>
      </c>
      <c r="P45" s="13"/>
      <c r="Q45" s="13">
        <v>38261870</v>
      </c>
      <c r="R45" s="13"/>
      <c r="S45" s="13">
        <v>8770</v>
      </c>
      <c r="T45" s="13"/>
      <c r="U45" s="13">
        <v>370677412191</v>
      </c>
      <c r="V45" s="13"/>
      <c r="W45" s="13">
        <v>333560038130.59497</v>
      </c>
      <c r="X45" s="6"/>
      <c r="Y45" s="19">
        <f t="shared" si="0"/>
        <v>1.0134692995931731E-3</v>
      </c>
    </row>
    <row r="46" spans="1:25" ht="18.75" x14ac:dyDescent="0.45">
      <c r="A46" s="2" t="s">
        <v>55</v>
      </c>
      <c r="C46" s="13">
        <v>63779191</v>
      </c>
      <c r="D46" s="13"/>
      <c r="E46" s="13">
        <v>682258722394</v>
      </c>
      <c r="F46" s="13"/>
      <c r="G46" s="13">
        <v>382934217073.84198</v>
      </c>
      <c r="H46" s="13"/>
      <c r="I46" s="13">
        <v>0</v>
      </c>
      <c r="J46" s="13"/>
      <c r="K46" s="13">
        <v>0</v>
      </c>
      <c r="L46" s="13"/>
      <c r="M46" s="13">
        <v>0</v>
      </c>
      <c r="N46" s="13"/>
      <c r="O46" s="13">
        <v>0</v>
      </c>
      <c r="P46" s="13"/>
      <c r="Q46" s="13">
        <v>63779191</v>
      </c>
      <c r="R46" s="13"/>
      <c r="S46" s="13">
        <v>7100</v>
      </c>
      <c r="T46" s="13"/>
      <c r="U46" s="13">
        <v>682258722394</v>
      </c>
      <c r="V46" s="13"/>
      <c r="W46" s="13">
        <v>450137904176.20502</v>
      </c>
      <c r="X46" s="6"/>
      <c r="Y46" s="19">
        <f t="shared" si="0"/>
        <v>1.3676726655343114E-3</v>
      </c>
    </row>
    <row r="47" spans="1:25" ht="18.75" x14ac:dyDescent="0.45">
      <c r="A47" s="2" t="s">
        <v>56</v>
      </c>
      <c r="C47" s="13">
        <v>185000000</v>
      </c>
      <c r="D47" s="13"/>
      <c r="E47" s="13">
        <v>2396172050589</v>
      </c>
      <c r="F47" s="13"/>
      <c r="G47" s="13">
        <v>2366783347500</v>
      </c>
      <c r="H47" s="13"/>
      <c r="I47" s="13">
        <v>0</v>
      </c>
      <c r="J47" s="13"/>
      <c r="K47" s="13">
        <v>0</v>
      </c>
      <c r="L47" s="13"/>
      <c r="M47" s="13">
        <v>0</v>
      </c>
      <c r="N47" s="13"/>
      <c r="O47" s="13">
        <v>0</v>
      </c>
      <c r="P47" s="13"/>
      <c r="Q47" s="13">
        <v>185000000</v>
      </c>
      <c r="R47" s="13"/>
      <c r="S47" s="13">
        <v>12630</v>
      </c>
      <c r="T47" s="13"/>
      <c r="U47" s="13">
        <v>2396172050589</v>
      </c>
      <c r="V47" s="13"/>
      <c r="W47" s="13">
        <v>2322647527500</v>
      </c>
      <c r="X47" s="6"/>
      <c r="Y47" s="19">
        <f t="shared" si="0"/>
        <v>7.0569963239290436E-3</v>
      </c>
    </row>
    <row r="48" spans="1:25" ht="18.75" x14ac:dyDescent="0.45">
      <c r="A48" s="2" t="s">
        <v>57</v>
      </c>
      <c r="C48" s="13">
        <v>150000000</v>
      </c>
      <c r="D48" s="13"/>
      <c r="E48" s="13">
        <v>1872946648221</v>
      </c>
      <c r="F48" s="13"/>
      <c r="G48" s="13">
        <v>1643164650000</v>
      </c>
      <c r="H48" s="13"/>
      <c r="I48" s="13">
        <v>105836231</v>
      </c>
      <c r="J48" s="13"/>
      <c r="K48" s="13">
        <v>0</v>
      </c>
      <c r="L48" s="13"/>
      <c r="M48" s="13">
        <v>0</v>
      </c>
      <c r="N48" s="13"/>
      <c r="O48" s="13">
        <v>0</v>
      </c>
      <c r="P48" s="13"/>
      <c r="Q48" s="13">
        <v>255836231</v>
      </c>
      <c r="R48" s="13"/>
      <c r="S48" s="13">
        <v>6643</v>
      </c>
      <c r="T48" s="13"/>
      <c r="U48" s="13">
        <v>1872946648221</v>
      </c>
      <c r="V48" s="13"/>
      <c r="W48" s="13">
        <v>1689407938041.9299</v>
      </c>
      <c r="X48" s="6"/>
      <c r="Y48" s="19">
        <f t="shared" si="0"/>
        <v>5.1329982131257511E-3</v>
      </c>
    </row>
    <row r="49" spans="1:25" ht="18.75" x14ac:dyDescent="0.45">
      <c r="A49" s="2" t="s">
        <v>59</v>
      </c>
      <c r="C49" s="13">
        <v>16511208</v>
      </c>
      <c r="D49" s="13"/>
      <c r="E49" s="13">
        <v>578001973474</v>
      </c>
      <c r="F49" s="13"/>
      <c r="G49" s="13">
        <v>769111601399.06396</v>
      </c>
      <c r="H49" s="13"/>
      <c r="I49" s="13">
        <v>0</v>
      </c>
      <c r="J49" s="13"/>
      <c r="K49" s="13">
        <v>0</v>
      </c>
      <c r="L49" s="13"/>
      <c r="M49" s="13">
        <v>-206953</v>
      </c>
      <c r="N49" s="13"/>
      <c r="O49" s="13">
        <v>10721947578</v>
      </c>
      <c r="P49" s="13"/>
      <c r="Q49" s="13">
        <v>16304255</v>
      </c>
      <c r="R49" s="13"/>
      <c r="S49" s="13">
        <v>52290</v>
      </c>
      <c r="T49" s="13"/>
      <c r="U49" s="13">
        <v>570757243564</v>
      </c>
      <c r="V49" s="13"/>
      <c r="W49" s="13">
        <v>847476824460.99695</v>
      </c>
      <c r="X49" s="6"/>
      <c r="Y49" s="19">
        <f t="shared" si="0"/>
        <v>2.5749239882616303E-3</v>
      </c>
    </row>
    <row r="50" spans="1:25" ht="18.75" x14ac:dyDescent="0.45">
      <c r="A50" s="2" t="s">
        <v>60</v>
      </c>
      <c r="C50" s="13">
        <v>303736</v>
      </c>
      <c r="D50" s="13"/>
      <c r="E50" s="13">
        <v>6171439387</v>
      </c>
      <c r="F50" s="13"/>
      <c r="G50" s="13">
        <v>8574777090.7200003</v>
      </c>
      <c r="H50" s="13"/>
      <c r="I50" s="13">
        <v>0</v>
      </c>
      <c r="J50" s="13"/>
      <c r="K50" s="13">
        <v>0</v>
      </c>
      <c r="L50" s="13"/>
      <c r="M50" s="13">
        <v>0</v>
      </c>
      <c r="N50" s="13"/>
      <c r="O50" s="13">
        <v>0</v>
      </c>
      <c r="P50" s="13"/>
      <c r="Q50" s="13">
        <v>303736</v>
      </c>
      <c r="R50" s="13"/>
      <c r="S50" s="13">
        <v>30050</v>
      </c>
      <c r="T50" s="13"/>
      <c r="U50" s="13">
        <v>6171439387</v>
      </c>
      <c r="V50" s="13"/>
      <c r="W50" s="13">
        <v>9072959562.5400009</v>
      </c>
      <c r="X50" s="6"/>
      <c r="Y50" s="19">
        <f t="shared" si="0"/>
        <v>2.7566749376268263E-5</v>
      </c>
    </row>
    <row r="51" spans="1:25" ht="18.75" x14ac:dyDescent="0.45">
      <c r="A51" s="2" t="s">
        <v>61</v>
      </c>
      <c r="C51" s="13">
        <v>22697888</v>
      </c>
      <c r="D51" s="13"/>
      <c r="E51" s="13">
        <v>195892698035</v>
      </c>
      <c r="F51" s="13"/>
      <c r="G51" s="13">
        <v>80594448643.180801</v>
      </c>
      <c r="H51" s="13"/>
      <c r="I51" s="13">
        <v>0</v>
      </c>
      <c r="J51" s="13"/>
      <c r="K51" s="13">
        <v>0</v>
      </c>
      <c r="L51" s="13"/>
      <c r="M51" s="13">
        <v>0</v>
      </c>
      <c r="N51" s="13"/>
      <c r="O51" s="13">
        <v>0</v>
      </c>
      <c r="P51" s="13"/>
      <c r="Q51" s="13">
        <v>22697888</v>
      </c>
      <c r="R51" s="13"/>
      <c r="S51" s="13">
        <v>3725</v>
      </c>
      <c r="T51" s="13"/>
      <c r="U51" s="13">
        <v>195892698035</v>
      </c>
      <c r="V51" s="13"/>
      <c r="W51" s="13">
        <v>84046562484.839996</v>
      </c>
      <c r="X51" s="6"/>
      <c r="Y51" s="19">
        <f t="shared" si="0"/>
        <v>2.5536215696610404E-4</v>
      </c>
    </row>
    <row r="52" spans="1:25" ht="18.75" x14ac:dyDescent="0.45">
      <c r="A52" s="2" t="s">
        <v>62</v>
      </c>
      <c r="C52" s="13">
        <v>937889</v>
      </c>
      <c r="D52" s="13"/>
      <c r="E52" s="13">
        <v>185962919242</v>
      </c>
      <c r="F52" s="13"/>
      <c r="G52" s="13">
        <v>155570266898.85199</v>
      </c>
      <c r="H52" s="13"/>
      <c r="I52" s="13">
        <v>0</v>
      </c>
      <c r="J52" s="13"/>
      <c r="K52" s="13">
        <v>0</v>
      </c>
      <c r="L52" s="13"/>
      <c r="M52" s="13">
        <v>0</v>
      </c>
      <c r="N52" s="13"/>
      <c r="O52" s="13">
        <v>0</v>
      </c>
      <c r="P52" s="13"/>
      <c r="Q52" s="13">
        <v>937889</v>
      </c>
      <c r="R52" s="13"/>
      <c r="S52" s="13">
        <v>182570</v>
      </c>
      <c r="T52" s="13"/>
      <c r="U52" s="13">
        <v>185962919242</v>
      </c>
      <c r="V52" s="13"/>
      <c r="W52" s="13">
        <v>171027058636.258</v>
      </c>
      <c r="X52" s="6"/>
      <c r="Y52" s="19">
        <f t="shared" si="0"/>
        <v>5.1963860628804321E-4</v>
      </c>
    </row>
    <row r="53" spans="1:25" ht="18.75" x14ac:dyDescent="0.45">
      <c r="A53" s="2" t="s">
        <v>63</v>
      </c>
      <c r="C53" s="13">
        <v>1875388</v>
      </c>
      <c r="D53" s="13"/>
      <c r="E53" s="13">
        <v>249534253803</v>
      </c>
      <c r="F53" s="13"/>
      <c r="G53" s="13">
        <v>182936577848</v>
      </c>
      <c r="H53" s="13"/>
      <c r="I53" s="13">
        <v>0</v>
      </c>
      <c r="J53" s="13"/>
      <c r="K53" s="13">
        <v>0</v>
      </c>
      <c r="L53" s="13"/>
      <c r="M53" s="13">
        <v>0</v>
      </c>
      <c r="N53" s="13"/>
      <c r="O53" s="13">
        <v>0</v>
      </c>
      <c r="P53" s="13"/>
      <c r="Q53" s="13">
        <v>1875388</v>
      </c>
      <c r="R53" s="13"/>
      <c r="S53" s="13">
        <v>104523</v>
      </c>
      <c r="T53" s="13"/>
      <c r="U53" s="13">
        <v>249534253803</v>
      </c>
      <c r="V53" s="13"/>
      <c r="W53" s="13">
        <v>196021159924</v>
      </c>
      <c r="X53" s="6"/>
      <c r="Y53" s="19">
        <f t="shared" si="0"/>
        <v>5.9557922096122918E-4</v>
      </c>
    </row>
    <row r="54" spans="1:25" ht="18.75" x14ac:dyDescent="0.45">
      <c r="A54" s="2" t="s">
        <v>64</v>
      </c>
      <c r="C54" s="13">
        <v>784200</v>
      </c>
      <c r="D54" s="13"/>
      <c r="E54" s="13">
        <v>299986864224</v>
      </c>
      <c r="F54" s="13"/>
      <c r="G54" s="13">
        <v>279611195200</v>
      </c>
      <c r="H54" s="13"/>
      <c r="I54" s="13">
        <v>0</v>
      </c>
      <c r="J54" s="13"/>
      <c r="K54" s="13">
        <v>0</v>
      </c>
      <c r="L54" s="13"/>
      <c r="M54" s="13">
        <v>0</v>
      </c>
      <c r="N54" s="13"/>
      <c r="O54" s="13">
        <v>0</v>
      </c>
      <c r="P54" s="13"/>
      <c r="Q54" s="13">
        <v>784200</v>
      </c>
      <c r="R54" s="13"/>
      <c r="S54" s="13">
        <v>383870</v>
      </c>
      <c r="T54" s="13"/>
      <c r="U54" s="13">
        <v>299986864224</v>
      </c>
      <c r="V54" s="13"/>
      <c r="W54" s="13">
        <v>301030834000</v>
      </c>
      <c r="X54" s="6"/>
      <c r="Y54" s="19">
        <f t="shared" si="0"/>
        <v>9.1463446940392209E-4</v>
      </c>
    </row>
    <row r="55" spans="1:25" ht="18.75" x14ac:dyDescent="0.45">
      <c r="A55" s="2" t="s">
        <v>65</v>
      </c>
      <c r="C55" s="13">
        <v>50000</v>
      </c>
      <c r="D55" s="13"/>
      <c r="E55" s="13">
        <v>11715034304</v>
      </c>
      <c r="F55" s="13"/>
      <c r="G55" s="13">
        <v>5579366625</v>
      </c>
      <c r="H55" s="13"/>
      <c r="I55" s="13">
        <v>0</v>
      </c>
      <c r="J55" s="13"/>
      <c r="K55" s="13">
        <v>0</v>
      </c>
      <c r="L55" s="13"/>
      <c r="M55" s="13">
        <v>0</v>
      </c>
      <c r="N55" s="13"/>
      <c r="O55" s="13">
        <v>0</v>
      </c>
      <c r="P55" s="13"/>
      <c r="Q55" s="13">
        <v>50000</v>
      </c>
      <c r="R55" s="13"/>
      <c r="S55" s="13">
        <v>120720</v>
      </c>
      <c r="T55" s="13"/>
      <c r="U55" s="13">
        <v>11715034304</v>
      </c>
      <c r="V55" s="13"/>
      <c r="W55" s="13">
        <v>6028832250</v>
      </c>
      <c r="X55" s="6"/>
      <c r="Y55" s="19">
        <f t="shared" si="0"/>
        <v>1.8317651095183171E-5</v>
      </c>
    </row>
    <row r="56" spans="1:25" ht="18.75" x14ac:dyDescent="0.45">
      <c r="A56" s="2" t="s">
        <v>66</v>
      </c>
      <c r="C56" s="13">
        <v>1480745</v>
      </c>
      <c r="D56" s="13"/>
      <c r="E56" s="13">
        <v>115108477146</v>
      </c>
      <c r="F56" s="13"/>
      <c r="G56" s="13">
        <v>101489888411.888</v>
      </c>
      <c r="H56" s="13"/>
      <c r="I56" s="13">
        <v>0</v>
      </c>
      <c r="J56" s="13"/>
      <c r="K56" s="13">
        <v>0</v>
      </c>
      <c r="L56" s="13"/>
      <c r="M56" s="13">
        <v>0</v>
      </c>
      <c r="N56" s="13"/>
      <c r="O56" s="13">
        <v>0</v>
      </c>
      <c r="P56" s="13"/>
      <c r="Q56" s="13">
        <v>1480745</v>
      </c>
      <c r="R56" s="13"/>
      <c r="S56" s="13">
        <v>70150</v>
      </c>
      <c r="T56" s="13"/>
      <c r="U56" s="13">
        <v>115108477146</v>
      </c>
      <c r="V56" s="13"/>
      <c r="W56" s="13">
        <v>103256209892.58701</v>
      </c>
      <c r="X56" s="6"/>
      <c r="Y56" s="19">
        <f t="shared" si="0"/>
        <v>3.1372762548226649E-4</v>
      </c>
    </row>
    <row r="57" spans="1:25" ht="18.75" x14ac:dyDescent="0.45">
      <c r="A57" s="2" t="s">
        <v>67</v>
      </c>
      <c r="C57" s="13">
        <v>14478771</v>
      </c>
      <c r="D57" s="13"/>
      <c r="E57" s="13">
        <v>197175295101</v>
      </c>
      <c r="F57" s="13"/>
      <c r="G57" s="13">
        <v>74265931132.757996</v>
      </c>
      <c r="H57" s="13"/>
      <c r="I57" s="13">
        <v>0</v>
      </c>
      <c r="J57" s="13"/>
      <c r="K57" s="13">
        <v>0</v>
      </c>
      <c r="L57" s="13"/>
      <c r="M57" s="13">
        <v>0</v>
      </c>
      <c r="N57" s="13"/>
      <c r="O57" s="13">
        <v>0</v>
      </c>
      <c r="P57" s="13"/>
      <c r="Q57" s="13">
        <v>14478771</v>
      </c>
      <c r="R57" s="13"/>
      <c r="S57" s="13">
        <v>5270</v>
      </c>
      <c r="T57" s="13"/>
      <c r="U57" s="13">
        <v>197175295101</v>
      </c>
      <c r="V57" s="13"/>
      <c r="W57" s="13">
        <v>75849119587.138504</v>
      </c>
      <c r="X57" s="6"/>
      <c r="Y57" s="19">
        <f t="shared" si="0"/>
        <v>2.3045552618818131E-4</v>
      </c>
    </row>
    <row r="58" spans="1:25" ht="18.75" x14ac:dyDescent="0.45">
      <c r="A58" s="2" t="s">
        <v>68</v>
      </c>
      <c r="C58" s="13">
        <v>177796877</v>
      </c>
      <c r="D58" s="13"/>
      <c r="E58" s="13">
        <v>1101429688049</v>
      </c>
      <c r="F58" s="13"/>
      <c r="G58" s="13">
        <v>881927538053.43201</v>
      </c>
      <c r="H58" s="13"/>
      <c r="I58" s="13">
        <v>0</v>
      </c>
      <c r="J58" s="13"/>
      <c r="K58" s="13">
        <v>0</v>
      </c>
      <c r="L58" s="13"/>
      <c r="M58" s="13">
        <v>0</v>
      </c>
      <c r="N58" s="13"/>
      <c r="O58" s="13">
        <v>0</v>
      </c>
      <c r="P58" s="13"/>
      <c r="Q58" s="13">
        <v>177796877</v>
      </c>
      <c r="R58" s="13"/>
      <c r="S58" s="13">
        <v>5380</v>
      </c>
      <c r="T58" s="13"/>
      <c r="U58" s="13">
        <v>1101429688049</v>
      </c>
      <c r="V58" s="13"/>
      <c r="W58" s="13">
        <v>950855742430.35303</v>
      </c>
      <c r="X58" s="6"/>
      <c r="Y58" s="19">
        <f t="shared" si="0"/>
        <v>2.8890244427833543E-3</v>
      </c>
    </row>
    <row r="59" spans="1:25" ht="18.75" x14ac:dyDescent="0.45">
      <c r="A59" s="2" t="s">
        <v>69</v>
      </c>
      <c r="C59" s="13">
        <v>46569118</v>
      </c>
      <c r="D59" s="13"/>
      <c r="E59" s="13">
        <v>963044080898</v>
      </c>
      <c r="F59" s="13"/>
      <c r="G59" s="13">
        <v>857328427971.10803</v>
      </c>
      <c r="H59" s="13"/>
      <c r="I59" s="13">
        <v>0</v>
      </c>
      <c r="J59" s="13"/>
      <c r="K59" s="13">
        <v>0</v>
      </c>
      <c r="L59" s="13"/>
      <c r="M59" s="13">
        <v>0</v>
      </c>
      <c r="N59" s="13"/>
      <c r="O59" s="13">
        <v>0</v>
      </c>
      <c r="P59" s="13"/>
      <c r="Q59" s="13">
        <v>46569118</v>
      </c>
      <c r="R59" s="13"/>
      <c r="S59" s="13">
        <v>18810</v>
      </c>
      <c r="T59" s="13"/>
      <c r="U59" s="13">
        <v>963044080898</v>
      </c>
      <c r="V59" s="13"/>
      <c r="W59" s="13">
        <v>870753117177.99902</v>
      </c>
      <c r="X59" s="6"/>
      <c r="Y59" s="19">
        <f t="shared" si="0"/>
        <v>2.645645313901334E-3</v>
      </c>
    </row>
    <row r="60" spans="1:25" ht="18.75" x14ac:dyDescent="0.45">
      <c r="A60" s="2" t="s">
        <v>70</v>
      </c>
      <c r="C60" s="13">
        <v>492972661</v>
      </c>
      <c r="D60" s="13"/>
      <c r="E60" s="13">
        <v>5023826795619</v>
      </c>
      <c r="F60" s="13"/>
      <c r="G60" s="13">
        <v>5071418512980.2998</v>
      </c>
      <c r="H60" s="13"/>
      <c r="I60" s="13">
        <v>0</v>
      </c>
      <c r="J60" s="13"/>
      <c r="K60" s="13">
        <v>0</v>
      </c>
      <c r="L60" s="13"/>
      <c r="M60" s="13">
        <v>0</v>
      </c>
      <c r="N60" s="13"/>
      <c r="O60" s="13">
        <v>0</v>
      </c>
      <c r="P60" s="13"/>
      <c r="Q60" s="13">
        <v>492972661</v>
      </c>
      <c r="R60" s="13"/>
      <c r="S60" s="13">
        <v>10720</v>
      </c>
      <c r="T60" s="13"/>
      <c r="U60" s="13">
        <v>5023826795619</v>
      </c>
      <c r="V60" s="13"/>
      <c r="W60" s="13">
        <v>5253223157710.7803</v>
      </c>
      <c r="X60" s="6"/>
      <c r="Y60" s="19">
        <f t="shared" si="0"/>
        <v>1.5961085818581612E-2</v>
      </c>
    </row>
    <row r="61" spans="1:25" ht="18.75" x14ac:dyDescent="0.45">
      <c r="A61" s="2" t="s">
        <v>71</v>
      </c>
      <c r="C61" s="13">
        <v>72131772</v>
      </c>
      <c r="D61" s="13"/>
      <c r="E61" s="13">
        <v>155459474371</v>
      </c>
      <c r="F61" s="13"/>
      <c r="G61" s="13">
        <v>170723861924.66501</v>
      </c>
      <c r="H61" s="13"/>
      <c r="I61" s="13">
        <v>0</v>
      </c>
      <c r="J61" s="13"/>
      <c r="K61" s="13">
        <v>0</v>
      </c>
      <c r="L61" s="13"/>
      <c r="M61" s="13">
        <v>0</v>
      </c>
      <c r="N61" s="13"/>
      <c r="O61" s="13">
        <v>0</v>
      </c>
      <c r="P61" s="13"/>
      <c r="Q61" s="13">
        <v>72131772</v>
      </c>
      <c r="R61" s="13"/>
      <c r="S61" s="13">
        <v>2545</v>
      </c>
      <c r="T61" s="13"/>
      <c r="U61" s="13">
        <v>155459474371</v>
      </c>
      <c r="V61" s="13"/>
      <c r="W61" s="13">
        <v>182483086349.547</v>
      </c>
      <c r="X61" s="6"/>
      <c r="Y61" s="19">
        <f t="shared" si="0"/>
        <v>5.5444593047404578E-4</v>
      </c>
    </row>
    <row r="62" spans="1:25" ht="18.75" x14ac:dyDescent="0.45">
      <c r="A62" s="2" t="s">
        <v>72</v>
      </c>
      <c r="C62" s="13">
        <v>12802216</v>
      </c>
      <c r="D62" s="13"/>
      <c r="E62" s="13">
        <v>43700228509</v>
      </c>
      <c r="F62" s="13"/>
      <c r="G62" s="13">
        <v>23097767708.862</v>
      </c>
      <c r="H62" s="13"/>
      <c r="I62" s="13">
        <v>0</v>
      </c>
      <c r="J62" s="13"/>
      <c r="K62" s="13">
        <v>0</v>
      </c>
      <c r="L62" s="13"/>
      <c r="M62" s="13">
        <v>0</v>
      </c>
      <c r="N62" s="13"/>
      <c r="O62" s="13">
        <v>0</v>
      </c>
      <c r="P62" s="13"/>
      <c r="Q62" s="13">
        <v>12802216</v>
      </c>
      <c r="R62" s="13"/>
      <c r="S62" s="13">
        <v>2194</v>
      </c>
      <c r="T62" s="13"/>
      <c r="U62" s="13">
        <v>43700228509</v>
      </c>
      <c r="V62" s="13"/>
      <c r="W62" s="13">
        <v>27920937935.6712</v>
      </c>
      <c r="X62" s="6"/>
      <c r="Y62" s="19">
        <f t="shared" si="0"/>
        <v>8.4833343862883052E-5</v>
      </c>
    </row>
    <row r="63" spans="1:25" ht="18.75" x14ac:dyDescent="0.45">
      <c r="A63" s="2" t="s">
        <v>73</v>
      </c>
      <c r="C63" s="13">
        <v>100000000</v>
      </c>
      <c r="D63" s="13"/>
      <c r="E63" s="13">
        <v>1274418352736</v>
      </c>
      <c r="F63" s="13"/>
      <c r="G63" s="13">
        <v>1291270950000</v>
      </c>
      <c r="H63" s="13"/>
      <c r="I63" s="13">
        <v>1922050</v>
      </c>
      <c r="J63" s="13"/>
      <c r="K63" s="13">
        <v>25655461159</v>
      </c>
      <c r="L63" s="13"/>
      <c r="M63" s="13">
        <v>0</v>
      </c>
      <c r="N63" s="13"/>
      <c r="O63" s="13">
        <v>0</v>
      </c>
      <c r="P63" s="13"/>
      <c r="Q63" s="13">
        <v>101922050</v>
      </c>
      <c r="R63" s="13"/>
      <c r="S63" s="13">
        <v>13890</v>
      </c>
      <c r="T63" s="13"/>
      <c r="U63" s="13">
        <v>1300073813895</v>
      </c>
      <c r="V63" s="13"/>
      <c r="W63" s="13">
        <v>1407273875716.73</v>
      </c>
      <c r="X63" s="6"/>
      <c r="Y63" s="19">
        <f t="shared" si="0"/>
        <v>4.2757785889208028E-3</v>
      </c>
    </row>
    <row r="64" spans="1:25" ht="18.75" x14ac:dyDescent="0.45">
      <c r="A64" s="2" t="s">
        <v>75</v>
      </c>
      <c r="C64" s="13">
        <v>31411073</v>
      </c>
      <c r="D64" s="13"/>
      <c r="E64" s="13">
        <v>467990085263</v>
      </c>
      <c r="F64" s="13"/>
      <c r="G64" s="13">
        <v>609808179068.64502</v>
      </c>
      <c r="H64" s="13"/>
      <c r="I64" s="13">
        <v>0</v>
      </c>
      <c r="J64" s="13"/>
      <c r="K64" s="13">
        <v>0</v>
      </c>
      <c r="L64" s="13"/>
      <c r="M64" s="13">
        <v>-2515831</v>
      </c>
      <c r="N64" s="13"/>
      <c r="O64" s="13">
        <v>52349882497</v>
      </c>
      <c r="P64" s="13"/>
      <c r="Q64" s="13">
        <v>28895242</v>
      </c>
      <c r="R64" s="13"/>
      <c r="S64" s="13">
        <v>21690</v>
      </c>
      <c r="T64" s="13"/>
      <c r="U64" s="13">
        <v>430506998842</v>
      </c>
      <c r="V64" s="13"/>
      <c r="W64" s="13">
        <v>623008709076.06897</v>
      </c>
      <c r="X64" s="6"/>
      <c r="Y64" s="19">
        <f t="shared" si="0"/>
        <v>1.892913202571843E-3</v>
      </c>
    </row>
    <row r="65" spans="1:25" ht="18.75" x14ac:dyDescent="0.45">
      <c r="A65" s="2" t="s">
        <v>76</v>
      </c>
      <c r="C65" s="13">
        <v>119078545</v>
      </c>
      <c r="D65" s="13"/>
      <c r="E65" s="13">
        <v>1473049032362</v>
      </c>
      <c r="F65" s="13"/>
      <c r="G65" s="13">
        <v>781242182537.84998</v>
      </c>
      <c r="H65" s="13"/>
      <c r="I65" s="13">
        <v>0</v>
      </c>
      <c r="J65" s="13"/>
      <c r="K65" s="13">
        <v>0</v>
      </c>
      <c r="L65" s="13"/>
      <c r="M65" s="13">
        <v>0</v>
      </c>
      <c r="N65" s="13"/>
      <c r="O65" s="13">
        <v>0</v>
      </c>
      <c r="P65" s="13"/>
      <c r="Q65" s="13">
        <v>119078545</v>
      </c>
      <c r="R65" s="13"/>
      <c r="S65" s="13">
        <v>6650</v>
      </c>
      <c r="T65" s="13"/>
      <c r="U65" s="13">
        <v>1473049032362</v>
      </c>
      <c r="V65" s="13"/>
      <c r="W65" s="13">
        <v>787160683920.71301</v>
      </c>
      <c r="X65" s="6"/>
      <c r="Y65" s="19">
        <f t="shared" si="0"/>
        <v>2.3916629566041389E-3</v>
      </c>
    </row>
    <row r="66" spans="1:25" ht="18.75" x14ac:dyDescent="0.45">
      <c r="A66" s="2" t="s">
        <v>77</v>
      </c>
      <c r="C66" s="13">
        <v>6032804</v>
      </c>
      <c r="D66" s="13"/>
      <c r="E66" s="13">
        <v>52671548007</v>
      </c>
      <c r="F66" s="13"/>
      <c r="G66" s="13">
        <v>47795363265.113998</v>
      </c>
      <c r="H66" s="13"/>
      <c r="I66" s="13">
        <v>10487103</v>
      </c>
      <c r="J66" s="13"/>
      <c r="K66" s="13">
        <v>91986790326</v>
      </c>
      <c r="L66" s="13"/>
      <c r="M66" s="13">
        <v>0</v>
      </c>
      <c r="N66" s="13"/>
      <c r="O66" s="13">
        <v>0</v>
      </c>
      <c r="P66" s="13"/>
      <c r="Q66" s="13">
        <v>16519907</v>
      </c>
      <c r="R66" s="13"/>
      <c r="S66" s="13">
        <v>9280</v>
      </c>
      <c r="T66" s="13"/>
      <c r="U66" s="13">
        <v>144658338333</v>
      </c>
      <c r="V66" s="13"/>
      <c r="W66" s="13">
        <v>152392573775.08801</v>
      </c>
      <c r="X66" s="6"/>
      <c r="Y66" s="19">
        <f t="shared" si="0"/>
        <v>4.6302067799432027E-4</v>
      </c>
    </row>
    <row r="67" spans="1:25" ht="18.75" x14ac:dyDescent="0.45">
      <c r="A67" s="2" t="s">
        <v>78</v>
      </c>
      <c r="C67" s="13">
        <v>27000000</v>
      </c>
      <c r="D67" s="13"/>
      <c r="E67" s="13">
        <v>510327345637</v>
      </c>
      <c r="F67" s="13"/>
      <c r="G67" s="13">
        <v>618647017500</v>
      </c>
      <c r="H67" s="13"/>
      <c r="I67" s="13">
        <v>0</v>
      </c>
      <c r="J67" s="13"/>
      <c r="K67" s="13">
        <v>0</v>
      </c>
      <c r="L67" s="13"/>
      <c r="M67" s="13">
        <v>0</v>
      </c>
      <c r="N67" s="13"/>
      <c r="O67" s="13">
        <v>0</v>
      </c>
      <c r="P67" s="13"/>
      <c r="Q67" s="13">
        <v>27000000</v>
      </c>
      <c r="R67" s="13"/>
      <c r="S67" s="13">
        <v>26220</v>
      </c>
      <c r="T67" s="13"/>
      <c r="U67" s="13">
        <v>510327345637</v>
      </c>
      <c r="V67" s="13"/>
      <c r="W67" s="13">
        <v>703727757000</v>
      </c>
      <c r="X67" s="6"/>
      <c r="Y67" s="19">
        <f t="shared" si="0"/>
        <v>2.138165234025519E-3</v>
      </c>
    </row>
    <row r="68" spans="1:25" ht="18.75" x14ac:dyDescent="0.45">
      <c r="A68" s="2" t="s">
        <v>79</v>
      </c>
      <c r="C68" s="13">
        <v>9959883</v>
      </c>
      <c r="D68" s="13"/>
      <c r="E68" s="13">
        <v>110561177361</v>
      </c>
      <c r="F68" s="13"/>
      <c r="G68" s="13">
        <v>118312429268.992</v>
      </c>
      <c r="H68" s="13"/>
      <c r="I68" s="13">
        <v>355980</v>
      </c>
      <c r="J68" s="13"/>
      <c r="K68" s="13">
        <v>4452031122</v>
      </c>
      <c r="L68" s="13"/>
      <c r="M68" s="13">
        <v>0</v>
      </c>
      <c r="N68" s="13"/>
      <c r="O68" s="13">
        <v>0</v>
      </c>
      <c r="P68" s="13"/>
      <c r="Q68" s="13">
        <v>10315863</v>
      </c>
      <c r="R68" s="13"/>
      <c r="S68" s="13">
        <v>12420</v>
      </c>
      <c r="T68" s="13"/>
      <c r="U68" s="13">
        <v>115013208483</v>
      </c>
      <c r="V68" s="13"/>
      <c r="W68" s="13">
        <v>127360686500.16299</v>
      </c>
      <c r="X68" s="6"/>
      <c r="Y68" s="19">
        <f t="shared" si="0"/>
        <v>3.8696525658895079E-4</v>
      </c>
    </row>
    <row r="69" spans="1:25" ht="18.75" x14ac:dyDescent="0.45">
      <c r="A69" s="2" t="s">
        <v>80</v>
      </c>
      <c r="C69" s="13">
        <v>13979326</v>
      </c>
      <c r="D69" s="13"/>
      <c r="E69" s="13">
        <v>360677613250</v>
      </c>
      <c r="F69" s="13"/>
      <c r="G69" s="13">
        <v>348404247986.242</v>
      </c>
      <c r="H69" s="13"/>
      <c r="I69" s="13">
        <v>0</v>
      </c>
      <c r="J69" s="13"/>
      <c r="K69" s="13">
        <v>0</v>
      </c>
      <c r="L69" s="13"/>
      <c r="M69" s="13">
        <v>0</v>
      </c>
      <c r="N69" s="13"/>
      <c r="O69" s="13">
        <v>0</v>
      </c>
      <c r="P69" s="13"/>
      <c r="Q69" s="13">
        <v>13979326</v>
      </c>
      <c r="R69" s="13"/>
      <c r="S69" s="13">
        <v>25072</v>
      </c>
      <c r="T69" s="13"/>
      <c r="U69" s="13">
        <v>360677613250</v>
      </c>
      <c r="V69" s="13"/>
      <c r="W69" s="13">
        <v>348404247986.242</v>
      </c>
      <c r="X69" s="6"/>
      <c r="Y69" s="19">
        <f t="shared" si="0"/>
        <v>1.0585710781207515E-3</v>
      </c>
    </row>
    <row r="70" spans="1:25" ht="18.75" x14ac:dyDescent="0.45">
      <c r="A70" s="2" t="s">
        <v>81</v>
      </c>
      <c r="C70" s="13">
        <v>301338504</v>
      </c>
      <c r="D70" s="13"/>
      <c r="E70" s="13">
        <v>1999201152415</v>
      </c>
      <c r="F70" s="13"/>
      <c r="G70" s="13">
        <v>2085436048792.1499</v>
      </c>
      <c r="H70" s="13"/>
      <c r="I70" s="13">
        <v>0</v>
      </c>
      <c r="J70" s="13"/>
      <c r="K70" s="13">
        <v>0</v>
      </c>
      <c r="L70" s="13"/>
      <c r="M70" s="13">
        <v>-46208341</v>
      </c>
      <c r="N70" s="13"/>
      <c r="O70" s="13">
        <v>323274207552</v>
      </c>
      <c r="P70" s="13"/>
      <c r="Q70" s="13">
        <v>255130163</v>
      </c>
      <c r="R70" s="13"/>
      <c r="S70" s="13">
        <v>7130</v>
      </c>
      <c r="T70" s="13"/>
      <c r="U70" s="13">
        <v>1692636384356</v>
      </c>
      <c r="V70" s="13"/>
      <c r="W70" s="13">
        <v>1808254547719.97</v>
      </c>
      <c r="X70" s="6"/>
      <c r="Y70" s="19">
        <f t="shared" si="0"/>
        <v>5.4940947969505469E-3</v>
      </c>
    </row>
    <row r="71" spans="1:25" ht="18.75" x14ac:dyDescent="0.45">
      <c r="A71" s="2" t="s">
        <v>82</v>
      </c>
      <c r="C71" s="13">
        <v>4070357</v>
      </c>
      <c r="D71" s="13"/>
      <c r="E71" s="13">
        <v>203439109326</v>
      </c>
      <c r="F71" s="13"/>
      <c r="G71" s="13">
        <v>163261683465.547</v>
      </c>
      <c r="H71" s="13"/>
      <c r="I71" s="13">
        <v>0</v>
      </c>
      <c r="J71" s="13"/>
      <c r="K71" s="13">
        <v>0</v>
      </c>
      <c r="L71" s="13"/>
      <c r="M71" s="13">
        <v>0</v>
      </c>
      <c r="N71" s="13"/>
      <c r="O71" s="13">
        <v>0</v>
      </c>
      <c r="P71" s="13"/>
      <c r="Q71" s="13">
        <v>4070357</v>
      </c>
      <c r="R71" s="13"/>
      <c r="S71" s="13">
        <v>40900</v>
      </c>
      <c r="T71" s="13"/>
      <c r="U71" s="13">
        <v>203439109326</v>
      </c>
      <c r="V71" s="13"/>
      <c r="W71" s="13">
        <v>165487059572.26501</v>
      </c>
      <c r="X71" s="6"/>
      <c r="Y71" s="19">
        <f t="shared" si="0"/>
        <v>5.0280619733822308E-4</v>
      </c>
    </row>
    <row r="72" spans="1:25" ht="18.75" x14ac:dyDescent="0.45">
      <c r="A72" s="2" t="s">
        <v>83</v>
      </c>
      <c r="C72" s="13">
        <v>15000000</v>
      </c>
      <c r="D72" s="13"/>
      <c r="E72" s="13">
        <v>310187585116</v>
      </c>
      <c r="F72" s="13"/>
      <c r="G72" s="13">
        <v>185191515000</v>
      </c>
      <c r="H72" s="13"/>
      <c r="I72" s="13">
        <v>0</v>
      </c>
      <c r="J72" s="13"/>
      <c r="K72" s="13">
        <v>0</v>
      </c>
      <c r="L72" s="13"/>
      <c r="M72" s="13">
        <v>0</v>
      </c>
      <c r="N72" s="13"/>
      <c r="O72" s="13">
        <v>0</v>
      </c>
      <c r="P72" s="13"/>
      <c r="Q72" s="13">
        <v>15000000</v>
      </c>
      <c r="R72" s="13"/>
      <c r="S72" s="13">
        <v>14290</v>
      </c>
      <c r="T72" s="13"/>
      <c r="U72" s="13">
        <v>310187585116</v>
      </c>
      <c r="V72" s="13"/>
      <c r="W72" s="13">
        <v>213074617500</v>
      </c>
      <c r="X72" s="6"/>
      <c r="Y72" s="19">
        <f t="shared" si="0"/>
        <v>6.4739344847496974E-4</v>
      </c>
    </row>
    <row r="73" spans="1:25" ht="18.75" x14ac:dyDescent="0.45">
      <c r="A73" s="2" t="s">
        <v>84</v>
      </c>
      <c r="C73" s="13">
        <v>0</v>
      </c>
      <c r="D73" s="13"/>
      <c r="E73" s="13">
        <v>0</v>
      </c>
      <c r="F73" s="13"/>
      <c r="G73" s="13">
        <v>0</v>
      </c>
      <c r="H73" s="13"/>
      <c r="I73" s="13">
        <v>812651</v>
      </c>
      <c r="J73" s="13"/>
      <c r="K73" s="13">
        <v>49999978077</v>
      </c>
      <c r="L73" s="13"/>
      <c r="M73" s="13">
        <v>0</v>
      </c>
      <c r="N73" s="13"/>
      <c r="O73" s="13">
        <v>0</v>
      </c>
      <c r="P73" s="13"/>
      <c r="Q73" s="13">
        <v>812651</v>
      </c>
      <c r="R73" s="13"/>
      <c r="S73" s="13">
        <v>61325</v>
      </c>
      <c r="T73" s="13"/>
      <c r="U73" s="13">
        <v>49999978077</v>
      </c>
      <c r="V73" s="13"/>
      <c r="W73" s="13">
        <v>49835822535</v>
      </c>
      <c r="X73" s="6"/>
      <c r="Y73" s="19">
        <f t="shared" si="0"/>
        <v>1.5141824674879566E-4</v>
      </c>
    </row>
    <row r="74" spans="1:25" ht="18.75" x14ac:dyDescent="0.45">
      <c r="A74" s="2" t="s">
        <v>85</v>
      </c>
      <c r="C74" s="13">
        <v>0</v>
      </c>
      <c r="D74" s="13"/>
      <c r="E74" s="13">
        <v>0</v>
      </c>
      <c r="F74" s="13"/>
      <c r="G74" s="13">
        <v>0</v>
      </c>
      <c r="H74" s="13"/>
      <c r="I74" s="13">
        <v>300000</v>
      </c>
      <c r="J74" s="13"/>
      <c r="K74" s="13">
        <v>14157843612</v>
      </c>
      <c r="L74" s="13"/>
      <c r="M74" s="13">
        <v>0</v>
      </c>
      <c r="N74" s="13"/>
      <c r="O74" s="13">
        <v>0</v>
      </c>
      <c r="P74" s="13"/>
      <c r="Q74" s="13">
        <v>300000</v>
      </c>
      <c r="R74" s="13"/>
      <c r="S74" s="13">
        <v>50700</v>
      </c>
      <c r="T74" s="13"/>
      <c r="U74" s="13">
        <v>14157843614</v>
      </c>
      <c r="V74" s="13"/>
      <c r="W74" s="13">
        <v>15119500500</v>
      </c>
      <c r="X74" s="6"/>
      <c r="Y74" s="19">
        <f t="shared" ref="Y74:Y76" si="1">W74/329126928920780</f>
        <v>4.593820551110002E-5</v>
      </c>
    </row>
    <row r="75" spans="1:25" ht="18.75" x14ac:dyDescent="0.45">
      <c r="A75" s="2" t="s">
        <v>86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v>1000000</v>
      </c>
      <c r="J75" s="13"/>
      <c r="K75" s="13">
        <v>10011600000</v>
      </c>
      <c r="L75" s="13"/>
      <c r="M75" s="13">
        <v>0</v>
      </c>
      <c r="N75" s="13"/>
      <c r="O75" s="13">
        <v>0</v>
      </c>
      <c r="P75" s="13"/>
      <c r="Q75" s="13">
        <v>1000000</v>
      </c>
      <c r="R75" s="13"/>
      <c r="S75" s="13">
        <v>10000</v>
      </c>
      <c r="T75" s="13"/>
      <c r="U75" s="13">
        <v>10011600000</v>
      </c>
      <c r="V75" s="13"/>
      <c r="W75" s="13">
        <v>9988125000</v>
      </c>
      <c r="X75" s="6"/>
      <c r="Y75" s="19">
        <f t="shared" si="1"/>
        <v>3.0347334485061586E-5</v>
      </c>
    </row>
    <row r="76" spans="1:25" ht="18.75" x14ac:dyDescent="0.45">
      <c r="A76" s="2" t="s">
        <v>87</v>
      </c>
      <c r="C76" s="13">
        <v>0</v>
      </c>
      <c r="D76" s="13"/>
      <c r="E76" s="13">
        <v>0</v>
      </c>
      <c r="F76" s="13"/>
      <c r="G76" s="13">
        <v>0</v>
      </c>
      <c r="H76" s="13"/>
      <c r="I76" s="13">
        <v>16683205</v>
      </c>
      <c r="J76" s="13"/>
      <c r="K76" s="13">
        <v>126307650765</v>
      </c>
      <c r="L76" s="13"/>
      <c r="M76" s="13">
        <v>0</v>
      </c>
      <c r="N76" s="13"/>
      <c r="O76" s="13">
        <v>0</v>
      </c>
      <c r="P76" s="13"/>
      <c r="Q76" s="13">
        <v>16683205</v>
      </c>
      <c r="R76" s="13"/>
      <c r="S76" s="13">
        <v>8020</v>
      </c>
      <c r="T76" s="13"/>
      <c r="U76" s="13">
        <v>126307650765</v>
      </c>
      <c r="V76" s="13"/>
      <c r="W76" s="13">
        <v>133003198240.605</v>
      </c>
      <c r="X76" s="6"/>
      <c r="Y76" s="19">
        <f t="shared" si="1"/>
        <v>4.0410913405575065E-4</v>
      </c>
    </row>
    <row r="77" spans="1:25" ht="18.75" thickBot="1" x14ac:dyDescent="0.45">
      <c r="C77" s="14">
        <f>SUM(C9:C76)</f>
        <v>5696875383</v>
      </c>
      <c r="D77" s="15"/>
      <c r="E77" s="14">
        <f>SUM(E9:E76)</f>
        <v>44662942553712</v>
      </c>
      <c r="F77" s="15"/>
      <c r="G77" s="14">
        <f>SUM(G9:G76)</f>
        <v>39992138406826.219</v>
      </c>
      <c r="H77" s="15"/>
      <c r="I77" s="14">
        <f>SUM(I9:I76)</f>
        <v>180017216</v>
      </c>
      <c r="J77" s="15"/>
      <c r="K77" s="14">
        <f>SUM(K9:K76)</f>
        <v>633060722218</v>
      </c>
      <c r="L77" s="15"/>
      <c r="M77" s="14">
        <f>SUM(M9:M76)</f>
        <v>-138937098</v>
      </c>
      <c r="N77" s="15"/>
      <c r="O77" s="14">
        <f>SUM(O9:O76)</f>
        <v>525496201310</v>
      </c>
      <c r="P77" s="15"/>
      <c r="Q77" s="14">
        <f>SUM(Q9:Q76)</f>
        <v>5737955501</v>
      </c>
      <c r="R77" s="15"/>
      <c r="S77" s="14">
        <f>SUM(S9:S76)</f>
        <v>2195138</v>
      </c>
      <c r="T77" s="15"/>
      <c r="U77" s="14">
        <f>SUM(U9:U76)</f>
        <v>44799290278251</v>
      </c>
      <c r="V77" s="15"/>
      <c r="W77" s="14">
        <f>SUM(W9:W76)</f>
        <v>42256617028820.305</v>
      </c>
      <c r="Y77" s="20">
        <f>SUM(Y9:Y76)</f>
        <v>0.12839003228141019</v>
      </c>
    </row>
    <row r="78" spans="1:25" ht="18.75" thickTop="1" x14ac:dyDescent="0.4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54"/>
  <sheetViews>
    <sheetView rightToLeft="1" topLeftCell="A25" workbookViewId="0">
      <selection activeCell="S7" sqref="S7:S17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27" style="1" customWidth="1"/>
    <col min="20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9" ht="27.75" x14ac:dyDescent="0.4">
      <c r="A6" s="27" t="s">
        <v>3</v>
      </c>
      <c r="C6" s="25" t="s">
        <v>456</v>
      </c>
      <c r="D6" s="25" t="s">
        <v>456</v>
      </c>
      <c r="E6" s="25" t="s">
        <v>456</v>
      </c>
      <c r="F6" s="25" t="s">
        <v>456</v>
      </c>
      <c r="G6" s="25" t="s">
        <v>456</v>
      </c>
      <c r="H6" s="25" t="s">
        <v>456</v>
      </c>
      <c r="I6" s="25" t="s">
        <v>456</v>
      </c>
      <c r="K6" s="25" t="s">
        <v>457</v>
      </c>
      <c r="L6" s="25" t="s">
        <v>457</v>
      </c>
      <c r="M6" s="25" t="s">
        <v>457</v>
      </c>
      <c r="N6" s="25" t="s">
        <v>457</v>
      </c>
      <c r="O6" s="25" t="s">
        <v>457</v>
      </c>
      <c r="P6" s="25" t="s">
        <v>457</v>
      </c>
      <c r="Q6" s="25" t="s">
        <v>457</v>
      </c>
    </row>
    <row r="7" spans="1:19" ht="27.75" x14ac:dyDescent="0.4">
      <c r="A7" s="25" t="s">
        <v>3</v>
      </c>
      <c r="C7" s="26" t="s">
        <v>7</v>
      </c>
      <c r="E7" s="26" t="s">
        <v>490</v>
      </c>
      <c r="G7" s="26" t="s">
        <v>491</v>
      </c>
      <c r="I7" s="26" t="s">
        <v>494</v>
      </c>
      <c r="K7" s="26" t="s">
        <v>7</v>
      </c>
      <c r="M7" s="26" t="s">
        <v>490</v>
      </c>
      <c r="O7" s="26" t="s">
        <v>491</v>
      </c>
      <c r="Q7" s="26" t="s">
        <v>494</v>
      </c>
      <c r="S7" s="32"/>
    </row>
    <row r="8" spans="1:19" ht="24.75" x14ac:dyDescent="0.45">
      <c r="A8" s="2" t="s">
        <v>42</v>
      </c>
      <c r="C8" s="15">
        <v>2444594</v>
      </c>
      <c r="D8" s="15"/>
      <c r="E8" s="15">
        <v>42401482930</v>
      </c>
      <c r="F8" s="15"/>
      <c r="G8" s="15">
        <v>39376440944</v>
      </c>
      <c r="H8" s="15"/>
      <c r="I8" s="15">
        <v>3025041986</v>
      </c>
      <c r="J8" s="15"/>
      <c r="K8" s="15">
        <v>2444594</v>
      </c>
      <c r="L8" s="15"/>
      <c r="M8" s="15">
        <v>42401482930</v>
      </c>
      <c r="N8" s="15"/>
      <c r="O8" s="15">
        <v>39376440944</v>
      </c>
      <c r="P8" s="15"/>
      <c r="Q8" s="15">
        <f>3025041986+21364165</f>
        <v>3046406151</v>
      </c>
      <c r="S8" s="50"/>
    </row>
    <row r="9" spans="1:19" ht="18.75" x14ac:dyDescent="0.45">
      <c r="A9" s="2" t="s">
        <v>493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v>0</v>
      </c>
      <c r="J9" s="15"/>
      <c r="K9" s="15">
        <v>48518467</v>
      </c>
      <c r="L9" s="15"/>
      <c r="M9" s="15">
        <v>905203455549</v>
      </c>
      <c r="N9" s="15"/>
      <c r="O9" s="15">
        <v>933296425206</v>
      </c>
      <c r="P9" s="15"/>
      <c r="Q9" s="15">
        <v>-28092969657</v>
      </c>
      <c r="S9" s="35"/>
    </row>
    <row r="10" spans="1:19" ht="18.75" x14ac:dyDescent="0.45">
      <c r="A10" s="2" t="s">
        <v>75</v>
      </c>
      <c r="C10" s="15">
        <v>2515831</v>
      </c>
      <c r="D10" s="15"/>
      <c r="E10" s="15">
        <v>52349882497</v>
      </c>
      <c r="F10" s="15"/>
      <c r="G10" s="15">
        <v>49939928681</v>
      </c>
      <c r="H10" s="15"/>
      <c r="I10" s="15">
        <v>2409953816</v>
      </c>
      <c r="J10" s="15"/>
      <c r="K10" s="15">
        <v>4013558</v>
      </c>
      <c r="L10" s="15"/>
      <c r="M10" s="15">
        <v>86870426903</v>
      </c>
      <c r="N10" s="15"/>
      <c r="O10" s="15">
        <v>83699763497</v>
      </c>
      <c r="P10" s="15"/>
      <c r="Q10" s="15">
        <v>3170663406</v>
      </c>
      <c r="S10" s="51"/>
    </row>
    <row r="11" spans="1:19" ht="18.75" x14ac:dyDescent="0.45">
      <c r="A11" s="2" t="s">
        <v>15</v>
      </c>
      <c r="C11" s="15">
        <v>35000000</v>
      </c>
      <c r="D11" s="15"/>
      <c r="E11" s="15">
        <v>76078147276</v>
      </c>
      <c r="F11" s="15"/>
      <c r="G11" s="15">
        <v>72330641440</v>
      </c>
      <c r="H11" s="15"/>
      <c r="I11" s="15">
        <v>3747505836</v>
      </c>
      <c r="J11" s="15"/>
      <c r="K11" s="15">
        <v>40500000</v>
      </c>
      <c r="L11" s="15"/>
      <c r="M11" s="15">
        <v>87293552202</v>
      </c>
      <c r="N11" s="15"/>
      <c r="O11" s="15">
        <v>83168356333</v>
      </c>
      <c r="P11" s="15"/>
      <c r="Q11" s="15">
        <v>4125195869</v>
      </c>
      <c r="S11" s="32"/>
    </row>
    <row r="12" spans="1:19" ht="18.75" x14ac:dyDescent="0.45">
      <c r="A12" s="2" t="s">
        <v>48</v>
      </c>
      <c r="C12" s="15">
        <v>47561379</v>
      </c>
      <c r="D12" s="15"/>
      <c r="E12" s="15">
        <v>42452555578</v>
      </c>
      <c r="F12" s="15"/>
      <c r="G12" s="15">
        <v>47429964281</v>
      </c>
      <c r="H12" s="15"/>
      <c r="I12" s="15">
        <v>-4977408703</v>
      </c>
      <c r="J12" s="15"/>
      <c r="K12" s="15">
        <v>47737930</v>
      </c>
      <c r="L12" s="15"/>
      <c r="M12" s="15">
        <v>44631044928</v>
      </c>
      <c r="N12" s="15"/>
      <c r="O12" s="15">
        <v>49711517287</v>
      </c>
      <c r="P12" s="15"/>
      <c r="Q12" s="15">
        <v>-5080472359</v>
      </c>
      <c r="S12" s="32"/>
    </row>
    <row r="13" spans="1:19" ht="24.75" x14ac:dyDescent="0.45">
      <c r="A13" s="2" t="s">
        <v>59</v>
      </c>
      <c r="C13" s="15">
        <v>206953</v>
      </c>
      <c r="D13" s="15"/>
      <c r="E13" s="15">
        <v>10721947578</v>
      </c>
      <c r="F13" s="15"/>
      <c r="G13" s="15">
        <v>10347838599</v>
      </c>
      <c r="H13" s="15"/>
      <c r="I13" s="15">
        <v>374108979</v>
      </c>
      <c r="J13" s="15"/>
      <c r="K13" s="15">
        <v>2327348</v>
      </c>
      <c r="L13" s="15"/>
      <c r="M13" s="15">
        <v>128924164528</v>
      </c>
      <c r="N13" s="15"/>
      <c r="O13" s="15">
        <v>124703657010</v>
      </c>
      <c r="P13" s="15"/>
      <c r="Q13" s="15">
        <v>4220507518</v>
      </c>
      <c r="S13" s="50"/>
    </row>
    <row r="14" spans="1:19" ht="18.75" x14ac:dyDescent="0.45">
      <c r="A14" s="2" t="s">
        <v>49</v>
      </c>
      <c r="C14" s="15">
        <v>5000000</v>
      </c>
      <c r="D14" s="15"/>
      <c r="E14" s="15">
        <v>20619460829</v>
      </c>
      <c r="F14" s="15"/>
      <c r="G14" s="15">
        <v>20731597061</v>
      </c>
      <c r="H14" s="15"/>
      <c r="I14" s="15">
        <v>-112136232</v>
      </c>
      <c r="J14" s="15"/>
      <c r="K14" s="15">
        <v>5000000</v>
      </c>
      <c r="L14" s="15"/>
      <c r="M14" s="15">
        <v>20619460829</v>
      </c>
      <c r="N14" s="15"/>
      <c r="O14" s="15">
        <v>20731597061</v>
      </c>
      <c r="P14" s="15"/>
      <c r="Q14" s="15">
        <v>-112136232</v>
      </c>
      <c r="S14" s="35"/>
    </row>
    <row r="15" spans="1:19" ht="18.75" x14ac:dyDescent="0.45">
      <c r="A15" s="2" t="s">
        <v>81</v>
      </c>
      <c r="C15" s="15">
        <v>46208341</v>
      </c>
      <c r="D15" s="15"/>
      <c r="E15" s="15">
        <v>323274207552</v>
      </c>
      <c r="F15" s="15"/>
      <c r="G15" s="15">
        <v>313391523052</v>
      </c>
      <c r="H15" s="15"/>
      <c r="I15" s="15">
        <v>9882684500</v>
      </c>
      <c r="J15" s="15"/>
      <c r="K15" s="15">
        <v>56408341</v>
      </c>
      <c r="L15" s="15"/>
      <c r="M15" s="15">
        <v>394444764207</v>
      </c>
      <c r="N15" s="15"/>
      <c r="O15" s="15">
        <v>382789663467</v>
      </c>
      <c r="P15" s="15"/>
      <c r="Q15" s="15">
        <v>11655100740</v>
      </c>
      <c r="S15" s="32"/>
    </row>
    <row r="16" spans="1:19" ht="18.75" x14ac:dyDescent="0.45">
      <c r="A16" s="2" t="s">
        <v>52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J16" s="15"/>
      <c r="K16" s="15">
        <v>1</v>
      </c>
      <c r="L16" s="15"/>
      <c r="M16" s="15">
        <v>1</v>
      </c>
      <c r="N16" s="15"/>
      <c r="O16" s="15">
        <v>6013</v>
      </c>
      <c r="P16" s="15"/>
      <c r="Q16" s="15">
        <v>-6012</v>
      </c>
      <c r="S16" s="32"/>
    </row>
    <row r="17" spans="1:19" ht="18.75" x14ac:dyDescent="0.45">
      <c r="A17" s="2" t="s">
        <v>46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0</v>
      </c>
      <c r="J17" s="15"/>
      <c r="K17" s="15">
        <v>744767</v>
      </c>
      <c r="L17" s="15"/>
      <c r="M17" s="15">
        <v>3326522796</v>
      </c>
      <c r="N17" s="15"/>
      <c r="O17" s="15">
        <v>3457811200</v>
      </c>
      <c r="P17" s="15"/>
      <c r="Q17" s="15">
        <v>-131288404</v>
      </c>
      <c r="S17" s="32"/>
    </row>
    <row r="18" spans="1:19" ht="18.75" x14ac:dyDescent="0.45">
      <c r="A18" s="2" t="s">
        <v>31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J18" s="15"/>
      <c r="K18" s="15">
        <v>483827</v>
      </c>
      <c r="L18" s="15"/>
      <c r="M18" s="15">
        <v>93073551695</v>
      </c>
      <c r="N18" s="15"/>
      <c r="O18" s="15">
        <v>93045426452</v>
      </c>
      <c r="P18" s="15"/>
      <c r="Q18" s="15">
        <v>28125243</v>
      </c>
    </row>
    <row r="19" spans="1:19" ht="18.75" x14ac:dyDescent="0.45">
      <c r="A19" s="2" t="s">
        <v>495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J19" s="15"/>
      <c r="K19" s="15">
        <v>54646</v>
      </c>
      <c r="L19" s="15"/>
      <c r="M19" s="15">
        <v>11378046704</v>
      </c>
      <c r="N19" s="15"/>
      <c r="O19" s="15">
        <v>10818712486</v>
      </c>
      <c r="P19" s="15"/>
      <c r="Q19" s="15">
        <v>559334218</v>
      </c>
    </row>
    <row r="20" spans="1:19" ht="18.75" x14ac:dyDescent="0.45">
      <c r="A20" s="2" t="s">
        <v>60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J20" s="15"/>
      <c r="K20" s="15">
        <v>303736</v>
      </c>
      <c r="L20" s="15"/>
      <c r="M20" s="15">
        <v>8096311707</v>
      </c>
      <c r="N20" s="15"/>
      <c r="O20" s="15">
        <v>7945719979</v>
      </c>
      <c r="P20" s="15"/>
      <c r="Q20" s="15">
        <v>150591728</v>
      </c>
    </row>
    <row r="21" spans="1:19" ht="18.75" x14ac:dyDescent="0.45">
      <c r="A21" s="2" t="s">
        <v>496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J21" s="15"/>
      <c r="K21" s="15">
        <v>582121</v>
      </c>
      <c r="L21" s="15"/>
      <c r="M21" s="15">
        <v>18319899350</v>
      </c>
      <c r="N21" s="15"/>
      <c r="O21" s="15">
        <v>18702206940</v>
      </c>
      <c r="P21" s="15"/>
      <c r="Q21" s="15">
        <v>-382307590</v>
      </c>
    </row>
    <row r="22" spans="1:19" ht="18.75" x14ac:dyDescent="0.45">
      <c r="A22" s="2" t="s">
        <v>497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13337615</v>
      </c>
      <c r="L22" s="15"/>
      <c r="M22" s="15">
        <v>306391006260</v>
      </c>
      <c r="N22" s="15"/>
      <c r="O22" s="15">
        <v>304337753367</v>
      </c>
      <c r="P22" s="15"/>
      <c r="Q22" s="15">
        <f>2053252893+235236407</f>
        <v>2288489300</v>
      </c>
    </row>
    <row r="23" spans="1:19" ht="18.75" x14ac:dyDescent="0.45">
      <c r="A23" s="2" t="s">
        <v>498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62000000</v>
      </c>
      <c r="L23" s="15"/>
      <c r="M23" s="15">
        <v>86725466723</v>
      </c>
      <c r="N23" s="15"/>
      <c r="O23" s="15">
        <v>90886271392</v>
      </c>
      <c r="P23" s="15"/>
      <c r="Q23" s="15">
        <v>-4160804669</v>
      </c>
    </row>
    <row r="24" spans="1:19" ht="18.75" x14ac:dyDescent="0.45">
      <c r="A24" s="2" t="s">
        <v>37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J24" s="15"/>
      <c r="K24" s="15">
        <v>325402</v>
      </c>
      <c r="L24" s="15"/>
      <c r="M24" s="15">
        <v>4136481709</v>
      </c>
      <c r="N24" s="15"/>
      <c r="O24" s="15">
        <v>4339579452</v>
      </c>
      <c r="P24" s="15"/>
      <c r="Q24" s="15">
        <v>-203097743</v>
      </c>
    </row>
    <row r="25" spans="1:19" ht="18.75" x14ac:dyDescent="0.45">
      <c r="A25" s="2" t="s">
        <v>50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1</v>
      </c>
      <c r="L25" s="15"/>
      <c r="M25" s="15">
        <v>1</v>
      </c>
      <c r="N25" s="15"/>
      <c r="O25" s="15">
        <v>22182</v>
      </c>
      <c r="P25" s="15"/>
      <c r="Q25" s="15">
        <v>-22181</v>
      </c>
    </row>
    <row r="26" spans="1:19" ht="18.75" x14ac:dyDescent="0.45">
      <c r="A26" s="2" t="s">
        <v>500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5078104</v>
      </c>
      <c r="L26" s="15"/>
      <c r="M26" s="15">
        <v>43278084696</v>
      </c>
      <c r="N26" s="15"/>
      <c r="O26" s="15">
        <v>43336723635</v>
      </c>
      <c r="P26" s="15"/>
      <c r="Q26" s="15">
        <v>-58638939</v>
      </c>
    </row>
    <row r="27" spans="1:19" ht="18.75" x14ac:dyDescent="0.45">
      <c r="A27" s="2" t="s">
        <v>501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102582054</v>
      </c>
      <c r="L27" s="15"/>
      <c r="M27" s="15">
        <v>387862746174</v>
      </c>
      <c r="N27" s="15"/>
      <c r="O27" s="15">
        <v>352300580000</v>
      </c>
      <c r="P27" s="15"/>
      <c r="Q27" s="15">
        <v>35562166174</v>
      </c>
    </row>
    <row r="28" spans="1:19" ht="18.75" x14ac:dyDescent="0.45">
      <c r="A28" s="2" t="s">
        <v>69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15"/>
      <c r="K28" s="15">
        <v>2</v>
      </c>
      <c r="L28" s="15"/>
      <c r="M28" s="15">
        <v>2</v>
      </c>
      <c r="N28" s="15"/>
      <c r="O28" s="15">
        <v>48790</v>
      </c>
      <c r="P28" s="15"/>
      <c r="Q28" s="15">
        <v>-48788</v>
      </c>
    </row>
    <row r="29" spans="1:19" ht="18.75" x14ac:dyDescent="0.45">
      <c r="A29" s="2" t="s">
        <v>55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2500000</v>
      </c>
      <c r="L29" s="15"/>
      <c r="M29" s="15">
        <v>14653291129</v>
      </c>
      <c r="N29" s="15"/>
      <c r="O29" s="15">
        <v>14122201127</v>
      </c>
      <c r="P29" s="15"/>
      <c r="Q29" s="15">
        <v>531090002</v>
      </c>
    </row>
    <row r="30" spans="1:19" ht="18.75" x14ac:dyDescent="0.45">
      <c r="A30" s="2" t="s">
        <v>189</v>
      </c>
      <c r="C30" s="15">
        <v>100</v>
      </c>
      <c r="D30" s="15"/>
      <c r="E30" s="15">
        <v>100481786</v>
      </c>
      <c r="F30" s="15"/>
      <c r="G30" s="15">
        <v>99981875</v>
      </c>
      <c r="H30" s="15"/>
      <c r="I30" s="15">
        <v>499911</v>
      </c>
      <c r="J30" s="15"/>
      <c r="K30" s="15">
        <v>100</v>
      </c>
      <c r="L30" s="15"/>
      <c r="M30" s="15">
        <v>100481786</v>
      </c>
      <c r="N30" s="15"/>
      <c r="O30" s="15">
        <v>99981875</v>
      </c>
      <c r="P30" s="15"/>
      <c r="Q30" s="15">
        <v>499911</v>
      </c>
    </row>
    <row r="31" spans="1:19" ht="18.75" x14ac:dyDescent="0.45">
      <c r="A31" s="2" t="s">
        <v>188</v>
      </c>
      <c r="C31" s="15">
        <v>100</v>
      </c>
      <c r="D31" s="15"/>
      <c r="E31" s="15">
        <v>100481786</v>
      </c>
      <c r="F31" s="15"/>
      <c r="G31" s="15">
        <v>99981875</v>
      </c>
      <c r="H31" s="15"/>
      <c r="I31" s="15">
        <v>499911</v>
      </c>
      <c r="J31" s="15"/>
      <c r="K31" s="15">
        <v>100</v>
      </c>
      <c r="L31" s="15"/>
      <c r="M31" s="15">
        <v>100481786</v>
      </c>
      <c r="N31" s="15"/>
      <c r="O31" s="15">
        <v>99981875</v>
      </c>
      <c r="P31" s="15"/>
      <c r="Q31" s="15">
        <v>499911</v>
      </c>
    </row>
    <row r="32" spans="1:19" ht="18.75" x14ac:dyDescent="0.45">
      <c r="A32" s="2" t="s">
        <v>185</v>
      </c>
      <c r="C32" s="15">
        <v>100</v>
      </c>
      <c r="D32" s="15"/>
      <c r="E32" s="15">
        <v>100481786</v>
      </c>
      <c r="F32" s="15"/>
      <c r="G32" s="15">
        <v>99981875</v>
      </c>
      <c r="H32" s="15"/>
      <c r="I32" s="15">
        <v>499911</v>
      </c>
      <c r="J32" s="15"/>
      <c r="K32" s="15">
        <v>100</v>
      </c>
      <c r="L32" s="15"/>
      <c r="M32" s="15">
        <v>100481786</v>
      </c>
      <c r="N32" s="15"/>
      <c r="O32" s="15">
        <v>99981875</v>
      </c>
      <c r="P32" s="15"/>
      <c r="Q32" s="15">
        <v>499911</v>
      </c>
    </row>
    <row r="33" spans="1:17" ht="18.75" x14ac:dyDescent="0.45">
      <c r="A33" s="2" t="s">
        <v>170</v>
      </c>
      <c r="C33" s="15">
        <v>5000000</v>
      </c>
      <c r="D33" s="15"/>
      <c r="E33" s="15">
        <v>4999980000000</v>
      </c>
      <c r="F33" s="15"/>
      <c r="G33" s="15">
        <v>4832500000000</v>
      </c>
      <c r="H33" s="15"/>
      <c r="I33" s="15">
        <v>167480000000</v>
      </c>
      <c r="J33" s="15"/>
      <c r="K33" s="15">
        <v>5000000</v>
      </c>
      <c r="L33" s="15"/>
      <c r="M33" s="15">
        <v>4999980000000</v>
      </c>
      <c r="N33" s="15"/>
      <c r="O33" s="15">
        <v>4832500000000</v>
      </c>
      <c r="P33" s="15"/>
      <c r="Q33" s="15">
        <v>167480000000</v>
      </c>
    </row>
    <row r="34" spans="1:17" ht="18.75" x14ac:dyDescent="0.45">
      <c r="A34" s="2" t="s">
        <v>173</v>
      </c>
      <c r="C34" s="15">
        <v>5000000</v>
      </c>
      <c r="D34" s="15"/>
      <c r="E34" s="15">
        <v>4999979093750</v>
      </c>
      <c r="F34" s="15"/>
      <c r="G34" s="15">
        <v>4793219868491</v>
      </c>
      <c r="H34" s="15"/>
      <c r="I34" s="15">
        <v>206759225259</v>
      </c>
      <c r="J34" s="15"/>
      <c r="K34" s="15">
        <v>5000000</v>
      </c>
      <c r="L34" s="15"/>
      <c r="M34" s="15">
        <v>4999979093750</v>
      </c>
      <c r="N34" s="15"/>
      <c r="O34" s="15">
        <v>4793219868491</v>
      </c>
      <c r="P34" s="15"/>
      <c r="Q34" s="15">
        <v>206759225259</v>
      </c>
    </row>
    <row r="35" spans="1:17" ht="18.75" x14ac:dyDescent="0.45">
      <c r="A35" s="2" t="s">
        <v>112</v>
      </c>
      <c r="C35" s="15">
        <v>5000000</v>
      </c>
      <c r="D35" s="15"/>
      <c r="E35" s="15">
        <v>5131960000000</v>
      </c>
      <c r="F35" s="15"/>
      <c r="G35" s="15">
        <v>5091372021531</v>
      </c>
      <c r="H35" s="15"/>
      <c r="I35" s="15">
        <v>40587978469</v>
      </c>
      <c r="J35" s="15"/>
      <c r="K35" s="15">
        <v>5000000</v>
      </c>
      <c r="L35" s="15"/>
      <c r="M35" s="15">
        <v>5131960000000</v>
      </c>
      <c r="N35" s="15"/>
      <c r="O35" s="15">
        <v>5091372021531</v>
      </c>
      <c r="P35" s="15"/>
      <c r="Q35" s="15">
        <v>40587978469</v>
      </c>
    </row>
    <row r="36" spans="1:17" ht="18.75" x14ac:dyDescent="0.45">
      <c r="A36" s="2" t="s">
        <v>125</v>
      </c>
      <c r="C36" s="15">
        <v>15993</v>
      </c>
      <c r="D36" s="15"/>
      <c r="E36" s="15">
        <v>15993000000</v>
      </c>
      <c r="F36" s="15"/>
      <c r="G36" s="15">
        <v>15363711861</v>
      </c>
      <c r="H36" s="15"/>
      <c r="I36" s="15">
        <v>629288139</v>
      </c>
      <c r="J36" s="15"/>
      <c r="K36" s="15">
        <v>15993</v>
      </c>
      <c r="L36" s="15"/>
      <c r="M36" s="15">
        <v>15993000000</v>
      </c>
      <c r="N36" s="15"/>
      <c r="O36" s="15">
        <v>15363711861</v>
      </c>
      <c r="P36" s="15"/>
      <c r="Q36" s="15">
        <v>629288139</v>
      </c>
    </row>
    <row r="37" spans="1:17" ht="18.75" x14ac:dyDescent="0.45">
      <c r="A37" s="2" t="s">
        <v>193</v>
      </c>
      <c r="C37" s="15">
        <v>1000000</v>
      </c>
      <c r="D37" s="15"/>
      <c r="E37" s="15">
        <v>1000000000000</v>
      </c>
      <c r="F37" s="15"/>
      <c r="G37" s="15">
        <v>984821468750</v>
      </c>
      <c r="H37" s="15"/>
      <c r="I37" s="15">
        <v>15178531250</v>
      </c>
      <c r="J37" s="15"/>
      <c r="K37" s="15">
        <v>1000000</v>
      </c>
      <c r="L37" s="15"/>
      <c r="M37" s="15">
        <v>1000000000000</v>
      </c>
      <c r="N37" s="15"/>
      <c r="O37" s="15">
        <v>984821468750</v>
      </c>
      <c r="P37" s="15"/>
      <c r="Q37" s="15">
        <v>15178531250</v>
      </c>
    </row>
    <row r="38" spans="1:17" ht="18.75" x14ac:dyDescent="0.45">
      <c r="A38" s="2" t="s">
        <v>220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v>0</v>
      </c>
      <c r="J38" s="15"/>
      <c r="K38" s="15">
        <v>181</v>
      </c>
      <c r="L38" s="15"/>
      <c r="M38" s="15">
        <v>181</v>
      </c>
      <c r="N38" s="15"/>
      <c r="O38" s="15">
        <v>256599366</v>
      </c>
      <c r="P38" s="15"/>
      <c r="Q38" s="15">
        <v>-256599185</v>
      </c>
    </row>
    <row r="39" spans="1:17" ht="18.75" x14ac:dyDescent="0.45">
      <c r="A39" s="2" t="s">
        <v>143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5000000</v>
      </c>
      <c r="L39" s="15"/>
      <c r="M39" s="15">
        <v>4702980000000</v>
      </c>
      <c r="N39" s="15"/>
      <c r="O39" s="15">
        <v>4700000000000</v>
      </c>
      <c r="P39" s="15"/>
      <c r="Q39" s="15">
        <v>2980000000</v>
      </c>
    </row>
    <row r="40" spans="1:17" ht="18.75" x14ac:dyDescent="0.45">
      <c r="A40" s="2" t="s">
        <v>211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100</v>
      </c>
      <c r="L40" s="15"/>
      <c r="M40" s="15">
        <v>131697253</v>
      </c>
      <c r="N40" s="15"/>
      <c r="O40" s="15">
        <v>130158566</v>
      </c>
      <c r="P40" s="15"/>
      <c r="Q40" s="15">
        <v>1538687</v>
      </c>
    </row>
    <row r="41" spans="1:17" ht="18.75" x14ac:dyDescent="0.45">
      <c r="A41" s="2" t="s">
        <v>208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100</v>
      </c>
      <c r="L41" s="15"/>
      <c r="M41" s="15">
        <v>121289804</v>
      </c>
      <c r="N41" s="15"/>
      <c r="O41" s="15">
        <v>119833057</v>
      </c>
      <c r="P41" s="15"/>
      <c r="Q41" s="15">
        <v>1456747</v>
      </c>
    </row>
    <row r="42" spans="1:17" ht="18.75" x14ac:dyDescent="0.45">
      <c r="A42" s="2" t="s">
        <v>223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200</v>
      </c>
      <c r="L42" s="15"/>
      <c r="M42" s="15">
        <v>395712900</v>
      </c>
      <c r="N42" s="15"/>
      <c r="O42" s="15">
        <v>387881981</v>
      </c>
      <c r="P42" s="15"/>
      <c r="Q42" s="15">
        <v>7830919</v>
      </c>
    </row>
    <row r="43" spans="1:17" ht="18.75" x14ac:dyDescent="0.45">
      <c r="A43" s="2" t="s">
        <v>468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15"/>
      <c r="K43" s="15">
        <v>252800</v>
      </c>
      <c r="L43" s="15"/>
      <c r="M43" s="15">
        <v>252800000000</v>
      </c>
      <c r="N43" s="15"/>
      <c r="O43" s="15">
        <v>250013566426</v>
      </c>
      <c r="P43" s="15"/>
      <c r="Q43" s="15">
        <v>2786433574</v>
      </c>
    </row>
    <row r="44" spans="1:17" ht="18.75" x14ac:dyDescent="0.45">
      <c r="A44" s="2" t="s">
        <v>122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100</v>
      </c>
      <c r="L44" s="15"/>
      <c r="M44" s="15">
        <v>99981875</v>
      </c>
      <c r="N44" s="15"/>
      <c r="O44" s="15">
        <v>95698652</v>
      </c>
      <c r="P44" s="15"/>
      <c r="Q44" s="15">
        <v>4283223</v>
      </c>
    </row>
    <row r="45" spans="1:17" ht="18.75" x14ac:dyDescent="0.45">
      <c r="A45" s="2" t="s">
        <v>137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15993</v>
      </c>
      <c r="L45" s="15"/>
      <c r="M45" s="15">
        <v>15993000000</v>
      </c>
      <c r="N45" s="15"/>
      <c r="O45" s="15">
        <v>10047651963</v>
      </c>
      <c r="P45" s="15"/>
      <c r="Q45" s="15">
        <v>5945348037</v>
      </c>
    </row>
    <row r="46" spans="1:17" ht="18.75" x14ac:dyDescent="0.45">
      <c r="A46" s="2" t="s">
        <v>464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3000000</v>
      </c>
      <c r="L46" s="15"/>
      <c r="M46" s="15">
        <v>3000000000000</v>
      </c>
      <c r="N46" s="15"/>
      <c r="O46" s="15">
        <v>2991170018069</v>
      </c>
      <c r="P46" s="15"/>
      <c r="Q46" s="15">
        <v>8829981931</v>
      </c>
    </row>
    <row r="47" spans="1:17" ht="18.75" x14ac:dyDescent="0.45">
      <c r="A47" s="2" t="s">
        <v>502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75000</v>
      </c>
      <c r="L47" s="15"/>
      <c r="M47" s="15">
        <v>75000000000</v>
      </c>
      <c r="N47" s="15"/>
      <c r="O47" s="15">
        <v>73053556949</v>
      </c>
      <c r="P47" s="15"/>
      <c r="Q47" s="15">
        <v>1946443051</v>
      </c>
    </row>
    <row r="48" spans="1:17" ht="18.75" x14ac:dyDescent="0.45">
      <c r="A48" s="2" t="s">
        <v>466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15"/>
      <c r="K48" s="15">
        <v>2000100</v>
      </c>
      <c r="L48" s="15"/>
      <c r="M48" s="15">
        <v>2000100000000</v>
      </c>
      <c r="N48" s="15"/>
      <c r="O48" s="15">
        <v>1996737875652</v>
      </c>
      <c r="P48" s="15"/>
      <c r="Q48" s="15">
        <v>3362124348</v>
      </c>
    </row>
    <row r="49" spans="1:17" ht="18.75" x14ac:dyDescent="0.45">
      <c r="A49" s="2" t="s">
        <v>503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49823</v>
      </c>
      <c r="L49" s="15"/>
      <c r="M49" s="15">
        <v>49823000000</v>
      </c>
      <c r="N49" s="15"/>
      <c r="O49" s="15">
        <v>48735231562</v>
      </c>
      <c r="P49" s="15"/>
      <c r="Q49" s="15">
        <v>1087768438</v>
      </c>
    </row>
    <row r="50" spans="1:17" ht="18.75" thickBot="1" x14ac:dyDescent="0.45">
      <c r="C50" s="16">
        <f>SUM(C8:C49)</f>
        <v>154953391</v>
      </c>
      <c r="D50" s="17"/>
      <c r="E50" s="16">
        <f>SUM(E8:E49)</f>
        <v>16716111223348</v>
      </c>
      <c r="F50" s="17"/>
      <c r="G50" s="16">
        <f>SUM(G8:G49)</f>
        <v>16271124950316</v>
      </c>
      <c r="H50" s="17"/>
      <c r="I50" s="16">
        <f>SUM(I8:I49)</f>
        <v>444986273032</v>
      </c>
      <c r="J50" s="17"/>
      <c r="K50" s="16">
        <f>SUM(K8:K49)</f>
        <v>421353204</v>
      </c>
      <c r="L50" s="17"/>
      <c r="M50" s="16">
        <f>SUM(M8:M49)</f>
        <v>28933287982144</v>
      </c>
      <c r="N50" s="17"/>
      <c r="O50" s="16">
        <f>SUM(O8:O49)</f>
        <v>28449095572321</v>
      </c>
      <c r="P50" s="17"/>
      <c r="Q50" s="16">
        <f>SUM(Q8:Q49)</f>
        <v>484449010395</v>
      </c>
    </row>
    <row r="51" spans="1:17" ht="18.75" thickTop="1" x14ac:dyDescent="0.4"/>
    <row r="52" spans="1:17" x14ac:dyDescent="0.4">
      <c r="M52" s="48"/>
      <c r="N52" s="29"/>
      <c r="O52" s="29"/>
      <c r="P52" s="29"/>
      <c r="Q52" s="48"/>
    </row>
    <row r="53" spans="1:17" x14ac:dyDescent="0.4">
      <c r="M53" s="29"/>
      <c r="N53" s="29"/>
      <c r="O53" s="29"/>
      <c r="P53" s="29"/>
      <c r="Q53" s="29"/>
    </row>
    <row r="54" spans="1:17" x14ac:dyDescent="0.4">
      <c r="M54" s="49"/>
      <c r="N54" s="29"/>
      <c r="O54" s="29"/>
      <c r="P54" s="29"/>
      <c r="Q54" s="4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85"/>
  <sheetViews>
    <sheetView rightToLeft="1" topLeftCell="A56" workbookViewId="0">
      <selection activeCell="K84" sqref="K84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2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2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2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spans="1:22" ht="27.75" x14ac:dyDescent="0.4">
      <c r="A6" s="27" t="s">
        <v>3</v>
      </c>
      <c r="C6" s="25" t="s">
        <v>456</v>
      </c>
      <c r="D6" s="25" t="s">
        <v>456</v>
      </c>
      <c r="E6" s="25" t="s">
        <v>456</v>
      </c>
      <c r="F6" s="25" t="s">
        <v>456</v>
      </c>
      <c r="G6" s="25" t="s">
        <v>456</v>
      </c>
      <c r="H6" s="25" t="s">
        <v>456</v>
      </c>
      <c r="I6" s="25" t="s">
        <v>456</v>
      </c>
      <c r="J6" s="25" t="s">
        <v>456</v>
      </c>
      <c r="K6" s="25" t="s">
        <v>456</v>
      </c>
      <c r="M6" s="25" t="s">
        <v>457</v>
      </c>
      <c r="N6" s="25" t="s">
        <v>457</v>
      </c>
      <c r="O6" s="25" t="s">
        <v>457</v>
      </c>
      <c r="P6" s="25" t="s">
        <v>457</v>
      </c>
      <c r="Q6" s="25" t="s">
        <v>457</v>
      </c>
      <c r="R6" s="25" t="s">
        <v>457</v>
      </c>
      <c r="S6" s="25" t="s">
        <v>457</v>
      </c>
      <c r="T6" s="25" t="s">
        <v>457</v>
      </c>
      <c r="U6" s="25" t="s">
        <v>457</v>
      </c>
    </row>
    <row r="7" spans="1:22" ht="27.75" x14ac:dyDescent="0.4">
      <c r="A7" s="25" t="s">
        <v>3</v>
      </c>
      <c r="C7" s="25" t="s">
        <v>504</v>
      </c>
      <c r="E7" s="25" t="s">
        <v>505</v>
      </c>
      <c r="G7" s="25" t="s">
        <v>506</v>
      </c>
      <c r="I7" s="25" t="s">
        <v>281</v>
      </c>
      <c r="K7" s="25" t="s">
        <v>507</v>
      </c>
      <c r="M7" s="25" t="s">
        <v>504</v>
      </c>
      <c r="O7" s="25" t="s">
        <v>505</v>
      </c>
      <c r="Q7" s="25" t="s">
        <v>506</v>
      </c>
      <c r="S7" s="25" t="s">
        <v>281</v>
      </c>
      <c r="U7" s="25" t="s">
        <v>507</v>
      </c>
    </row>
    <row r="8" spans="1:22" ht="18.75" x14ac:dyDescent="0.45">
      <c r="A8" s="2" t="s">
        <v>75</v>
      </c>
      <c r="C8" s="15">
        <v>0</v>
      </c>
      <c r="D8" s="15"/>
      <c r="E8" s="15">
        <v>-100342347</v>
      </c>
      <c r="F8" s="15"/>
      <c r="G8" s="15">
        <v>2409953816</v>
      </c>
      <c r="H8" s="15"/>
      <c r="I8" s="15">
        <v>2309611469</v>
      </c>
      <c r="J8" s="3"/>
      <c r="K8" s="21">
        <f>I8/4730452153901</f>
        <v>4.882432786251443E-4</v>
      </c>
      <c r="L8" s="3"/>
      <c r="M8" s="15">
        <v>0</v>
      </c>
      <c r="N8" s="15"/>
      <c r="O8" s="15">
        <v>11447083813</v>
      </c>
      <c r="P8" s="15"/>
      <c r="Q8" s="15">
        <v>3170663406</v>
      </c>
      <c r="R8" s="15"/>
      <c r="S8" s="15">
        <v>14617747219</v>
      </c>
      <c r="T8" s="3"/>
      <c r="U8" s="19">
        <f t="shared" ref="U8:U39" si="0">S8/25971793251424</f>
        <v>5.6283164883882356E-4</v>
      </c>
    </row>
    <row r="9" spans="1:22" ht="18.75" x14ac:dyDescent="0.45">
      <c r="A9" s="2" t="s">
        <v>15</v>
      </c>
      <c r="C9" s="15">
        <v>0</v>
      </c>
      <c r="D9" s="15"/>
      <c r="E9" s="15">
        <v>217488785</v>
      </c>
      <c r="F9" s="15"/>
      <c r="G9" s="15">
        <v>3747505836</v>
      </c>
      <c r="H9" s="15"/>
      <c r="I9" s="15">
        <v>3964994621</v>
      </c>
      <c r="J9" s="3"/>
      <c r="K9" s="21">
        <f t="shared" ref="K9:K72" si="1">I9/4730452153901</f>
        <v>8.3818512311349344E-4</v>
      </c>
      <c r="L9" s="3"/>
      <c r="M9" s="15">
        <v>0</v>
      </c>
      <c r="N9" s="15"/>
      <c r="O9" s="15">
        <v>1059594388</v>
      </c>
      <c r="P9" s="15"/>
      <c r="Q9" s="15">
        <v>4125195869</v>
      </c>
      <c r="R9" s="15"/>
      <c r="S9" s="15">
        <v>5184790257</v>
      </c>
      <c r="T9" s="3"/>
      <c r="U9" s="19">
        <f t="shared" si="0"/>
        <v>1.9963158518966436E-4</v>
      </c>
    </row>
    <row r="10" spans="1:22" ht="18.75" x14ac:dyDescent="0.45">
      <c r="A10" s="2" t="s">
        <v>48</v>
      </c>
      <c r="C10" s="15">
        <v>0</v>
      </c>
      <c r="D10" s="15"/>
      <c r="E10" s="15">
        <v>5660015741</v>
      </c>
      <c r="F10" s="15"/>
      <c r="G10" s="15">
        <v>-4977408703</v>
      </c>
      <c r="H10" s="15"/>
      <c r="I10" s="15">
        <v>682607038</v>
      </c>
      <c r="J10" s="3"/>
      <c r="K10" s="21">
        <f t="shared" si="1"/>
        <v>1.4430059025902702E-4</v>
      </c>
      <c r="L10" s="3"/>
      <c r="M10" s="15">
        <v>6178343850</v>
      </c>
      <c r="N10" s="15"/>
      <c r="O10" s="15">
        <v>-369941646</v>
      </c>
      <c r="P10" s="15"/>
      <c r="Q10" s="15">
        <v>-5080472359</v>
      </c>
      <c r="R10" s="15"/>
      <c r="S10" s="15">
        <v>727929845</v>
      </c>
      <c r="T10" s="3"/>
      <c r="U10" s="19">
        <f t="shared" si="0"/>
        <v>2.802770828926449E-5</v>
      </c>
    </row>
    <row r="11" spans="1:22" ht="18.75" x14ac:dyDescent="0.45">
      <c r="A11" s="2" t="s">
        <v>59</v>
      </c>
      <c r="C11" s="15">
        <v>0</v>
      </c>
      <c r="D11" s="15"/>
      <c r="E11" s="15">
        <v>-1362078313</v>
      </c>
      <c r="F11" s="15"/>
      <c r="G11" s="15">
        <v>374108979</v>
      </c>
      <c r="H11" s="15"/>
      <c r="I11" s="15">
        <v>-987969334</v>
      </c>
      <c r="J11" s="3"/>
      <c r="K11" s="21">
        <f t="shared" si="1"/>
        <v>-2.088530444569161E-4</v>
      </c>
      <c r="L11" s="3"/>
      <c r="M11" s="15">
        <v>0</v>
      </c>
      <c r="N11" s="15"/>
      <c r="O11" s="15">
        <v>-2517513780</v>
      </c>
      <c r="P11" s="15"/>
      <c r="Q11" s="15">
        <v>4220507518</v>
      </c>
      <c r="R11" s="15"/>
      <c r="S11" s="15">
        <v>1702993738</v>
      </c>
      <c r="T11" s="3"/>
      <c r="U11" s="19">
        <f t="shared" si="0"/>
        <v>6.557089537537524E-5</v>
      </c>
    </row>
    <row r="12" spans="1:22" ht="18.75" x14ac:dyDescent="0.45">
      <c r="A12" s="2" t="s">
        <v>42</v>
      </c>
      <c r="C12" s="15">
        <v>0</v>
      </c>
      <c r="D12" s="15"/>
      <c r="E12" s="15">
        <v>-9101118693</v>
      </c>
      <c r="F12" s="15"/>
      <c r="G12" s="15">
        <v>3025041986</v>
      </c>
      <c r="H12" s="15"/>
      <c r="I12" s="15">
        <v>-6076076707</v>
      </c>
      <c r="J12" s="3"/>
      <c r="K12" s="21">
        <f t="shared" si="1"/>
        <v>-1.2844600282003321E-3</v>
      </c>
      <c r="L12" s="3"/>
      <c r="M12" s="15">
        <v>0</v>
      </c>
      <c r="N12" s="15"/>
      <c r="O12" s="15">
        <v>0</v>
      </c>
      <c r="P12" s="15"/>
      <c r="Q12" s="15">
        <v>3025041986</v>
      </c>
      <c r="R12" s="15"/>
      <c r="S12" s="15">
        <v>3025041986</v>
      </c>
      <c r="T12" s="3"/>
      <c r="U12" s="19">
        <f t="shared" si="0"/>
        <v>1.1647412855614584E-4</v>
      </c>
    </row>
    <row r="13" spans="1:22" ht="18.75" x14ac:dyDescent="0.45">
      <c r="A13" s="2" t="s">
        <v>49</v>
      </c>
      <c r="C13" s="15">
        <v>0</v>
      </c>
      <c r="D13" s="15"/>
      <c r="E13" s="15">
        <v>1995482840</v>
      </c>
      <c r="F13" s="15"/>
      <c r="G13" s="15">
        <v>-112136232</v>
      </c>
      <c r="H13" s="15"/>
      <c r="I13" s="15">
        <v>1883346608</v>
      </c>
      <c r="J13" s="3"/>
      <c r="K13" s="21">
        <f t="shared" si="1"/>
        <v>3.981324716384427E-4</v>
      </c>
      <c r="L13" s="3"/>
      <c r="M13" s="15">
        <v>31937397522</v>
      </c>
      <c r="N13" s="15"/>
      <c r="O13" s="15">
        <v>-23242544587</v>
      </c>
      <c r="P13" s="15"/>
      <c r="Q13" s="15">
        <v>-112136232</v>
      </c>
      <c r="R13" s="15"/>
      <c r="S13" s="15">
        <v>8582716703</v>
      </c>
      <c r="T13" s="3"/>
      <c r="U13" s="19">
        <f t="shared" si="0"/>
        <v>3.3046299960552092E-4</v>
      </c>
    </row>
    <row r="14" spans="1:22" ht="18.75" x14ac:dyDescent="0.45">
      <c r="A14" s="2" t="s">
        <v>81</v>
      </c>
      <c r="C14" s="15">
        <v>0</v>
      </c>
      <c r="D14" s="15"/>
      <c r="E14" s="15">
        <v>6639177949</v>
      </c>
      <c r="F14" s="15"/>
      <c r="G14" s="15">
        <v>9882684500</v>
      </c>
      <c r="H14" s="15"/>
      <c r="I14" s="15">
        <v>16521862449</v>
      </c>
      <c r="J14" s="3"/>
      <c r="K14" s="21">
        <f t="shared" si="1"/>
        <v>3.4926603021182938E-3</v>
      </c>
      <c r="L14" s="3"/>
      <c r="M14" s="15">
        <v>0</v>
      </c>
      <c r="N14" s="15"/>
      <c r="O14" s="15">
        <v>40981272634</v>
      </c>
      <c r="P14" s="15"/>
      <c r="Q14" s="15">
        <v>11655100740</v>
      </c>
      <c r="R14" s="15"/>
      <c r="S14" s="15">
        <v>52636373374</v>
      </c>
      <c r="T14" s="3"/>
      <c r="U14" s="19">
        <f t="shared" si="0"/>
        <v>2.0266745874820951E-3</v>
      </c>
    </row>
    <row r="15" spans="1:22" ht="18.75" x14ac:dyDescent="0.45">
      <c r="A15" s="2" t="s">
        <v>52</v>
      </c>
      <c r="C15" s="15">
        <v>0</v>
      </c>
      <c r="D15" s="15"/>
      <c r="E15" s="15">
        <v>3071155240</v>
      </c>
      <c r="F15" s="15"/>
      <c r="G15" s="15">
        <v>0</v>
      </c>
      <c r="H15" s="15"/>
      <c r="I15" s="15">
        <v>3071155240</v>
      </c>
      <c r="J15" s="3"/>
      <c r="K15" s="21">
        <f t="shared" si="1"/>
        <v>6.4923080079508908E-4</v>
      </c>
      <c r="L15" s="3"/>
      <c r="M15" s="15">
        <v>0</v>
      </c>
      <c r="N15" s="15"/>
      <c r="O15" s="15">
        <v>543722745</v>
      </c>
      <c r="P15" s="15"/>
      <c r="Q15" s="15">
        <v>-6012</v>
      </c>
      <c r="R15" s="15"/>
      <c r="S15" s="15">
        <v>543716733</v>
      </c>
      <c r="T15" s="3"/>
      <c r="U15" s="19">
        <f t="shared" si="0"/>
        <v>2.0934893780204751E-5</v>
      </c>
    </row>
    <row r="16" spans="1:22" ht="18.75" x14ac:dyDescent="0.45">
      <c r="A16" s="2" t="s">
        <v>46</v>
      </c>
      <c r="C16" s="15">
        <v>0</v>
      </c>
      <c r="D16" s="15"/>
      <c r="E16" s="15">
        <v>10825149</v>
      </c>
      <c r="F16" s="15"/>
      <c r="G16" s="15">
        <v>0</v>
      </c>
      <c r="H16" s="15"/>
      <c r="I16" s="15">
        <v>10825149</v>
      </c>
      <c r="J16" s="3"/>
      <c r="K16" s="21">
        <f t="shared" si="1"/>
        <v>2.2883962563859708E-6</v>
      </c>
      <c r="L16" s="3"/>
      <c r="M16" s="15">
        <v>0</v>
      </c>
      <c r="N16" s="15"/>
      <c r="O16" s="15">
        <v>-16890593</v>
      </c>
      <c r="P16" s="15"/>
      <c r="Q16" s="15">
        <v>-131288404</v>
      </c>
      <c r="R16" s="15"/>
      <c r="S16" s="15">
        <v>-148178997</v>
      </c>
      <c r="T16" s="3"/>
      <c r="U16" s="19">
        <f t="shared" si="0"/>
        <v>-5.7053818180951188E-6</v>
      </c>
    </row>
    <row r="17" spans="1:21" ht="18.75" x14ac:dyDescent="0.45">
      <c r="A17" s="2" t="s">
        <v>31</v>
      </c>
      <c r="C17" s="15">
        <v>0</v>
      </c>
      <c r="D17" s="15"/>
      <c r="E17" s="15">
        <v>357440595</v>
      </c>
      <c r="F17" s="15"/>
      <c r="G17" s="15">
        <v>0</v>
      </c>
      <c r="H17" s="15"/>
      <c r="I17" s="15">
        <v>357440595</v>
      </c>
      <c r="J17" s="3"/>
      <c r="K17" s="21">
        <f t="shared" si="1"/>
        <v>7.556161300674697E-5</v>
      </c>
      <c r="L17" s="3"/>
      <c r="M17" s="15">
        <v>20868772500</v>
      </c>
      <c r="N17" s="15"/>
      <c r="O17" s="15">
        <v>-18928421889</v>
      </c>
      <c r="P17" s="15"/>
      <c r="Q17" s="15">
        <v>28125243</v>
      </c>
      <c r="R17" s="15"/>
      <c r="S17" s="15">
        <v>1968475854</v>
      </c>
      <c r="T17" s="3"/>
      <c r="U17" s="19">
        <f t="shared" si="0"/>
        <v>7.5792835517511713E-5</v>
      </c>
    </row>
    <row r="18" spans="1:21" ht="18.75" x14ac:dyDescent="0.45">
      <c r="A18" s="2" t="s">
        <v>495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J18" s="3"/>
      <c r="K18" s="21">
        <f t="shared" si="1"/>
        <v>0</v>
      </c>
      <c r="L18" s="3"/>
      <c r="M18" s="15">
        <v>0</v>
      </c>
      <c r="N18" s="15"/>
      <c r="O18" s="15">
        <v>0</v>
      </c>
      <c r="P18" s="15"/>
      <c r="Q18" s="15">
        <v>559334218</v>
      </c>
      <c r="R18" s="15"/>
      <c r="S18" s="15">
        <v>559334218</v>
      </c>
      <c r="T18" s="3"/>
      <c r="U18" s="19">
        <f t="shared" si="0"/>
        <v>2.153621864248178E-5</v>
      </c>
    </row>
    <row r="19" spans="1:21" ht="18.75" x14ac:dyDescent="0.45">
      <c r="A19" s="2" t="s">
        <v>60</v>
      </c>
      <c r="C19" s="15">
        <v>0</v>
      </c>
      <c r="D19" s="15"/>
      <c r="E19" s="15">
        <v>8207488</v>
      </c>
      <c r="F19" s="15"/>
      <c r="G19" s="15">
        <v>0</v>
      </c>
      <c r="H19" s="15"/>
      <c r="I19" s="15">
        <v>8207488</v>
      </c>
      <c r="J19" s="3"/>
      <c r="K19" s="21">
        <f t="shared" si="1"/>
        <v>1.7350324520736646E-6</v>
      </c>
      <c r="L19" s="3"/>
      <c r="M19" s="15">
        <v>0</v>
      </c>
      <c r="N19" s="15"/>
      <c r="O19" s="15">
        <v>106428917</v>
      </c>
      <c r="P19" s="15"/>
      <c r="Q19" s="15">
        <v>150591728</v>
      </c>
      <c r="R19" s="15"/>
      <c r="S19" s="15">
        <v>257020645</v>
      </c>
      <c r="T19" s="3"/>
      <c r="U19" s="19">
        <f t="shared" si="0"/>
        <v>9.8961455033879059E-6</v>
      </c>
    </row>
    <row r="20" spans="1:21" ht="18.75" x14ac:dyDescent="0.45">
      <c r="A20" s="2" t="s">
        <v>496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J20" s="3"/>
      <c r="K20" s="21">
        <f t="shared" si="1"/>
        <v>0</v>
      </c>
      <c r="L20" s="3"/>
      <c r="M20" s="15">
        <v>0</v>
      </c>
      <c r="N20" s="15"/>
      <c r="O20" s="15">
        <v>0</v>
      </c>
      <c r="P20" s="15"/>
      <c r="Q20" s="15">
        <v>-382307590</v>
      </c>
      <c r="R20" s="15"/>
      <c r="S20" s="15">
        <v>-382307590</v>
      </c>
      <c r="T20" s="3"/>
      <c r="U20" s="19">
        <f t="shared" si="0"/>
        <v>-1.472010755279821E-5</v>
      </c>
    </row>
    <row r="21" spans="1:21" ht="18.75" x14ac:dyDescent="0.45">
      <c r="A21" s="2" t="s">
        <v>497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J21" s="3"/>
      <c r="K21" s="21">
        <f t="shared" si="1"/>
        <v>0</v>
      </c>
      <c r="L21" s="3"/>
      <c r="M21" s="15">
        <v>0</v>
      </c>
      <c r="N21" s="15"/>
      <c r="O21" s="15">
        <v>0</v>
      </c>
      <c r="P21" s="15"/>
      <c r="Q21" s="15">
        <v>2053252893</v>
      </c>
      <c r="R21" s="15"/>
      <c r="S21" s="15">
        <v>2053252893</v>
      </c>
      <c r="T21" s="3"/>
      <c r="U21" s="19">
        <f t="shared" si="0"/>
        <v>7.9057032108763713E-5</v>
      </c>
    </row>
    <row r="22" spans="1:21" ht="18.75" x14ac:dyDescent="0.45">
      <c r="A22" s="2" t="s">
        <v>498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3"/>
      <c r="K22" s="21">
        <f t="shared" si="1"/>
        <v>0</v>
      </c>
      <c r="L22" s="3"/>
      <c r="M22" s="15">
        <v>0</v>
      </c>
      <c r="N22" s="15"/>
      <c r="O22" s="15">
        <v>0</v>
      </c>
      <c r="P22" s="15"/>
      <c r="Q22" s="15">
        <v>-4160804669</v>
      </c>
      <c r="R22" s="15"/>
      <c r="S22" s="15">
        <v>-4160804669</v>
      </c>
      <c r="T22" s="3"/>
      <c r="U22" s="19">
        <f t="shared" si="0"/>
        <v>-1.6020475092808111E-4</v>
      </c>
    </row>
    <row r="23" spans="1:21" ht="18.75" x14ac:dyDescent="0.45">
      <c r="A23" s="2" t="s">
        <v>499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3"/>
      <c r="K23" s="21">
        <f t="shared" si="1"/>
        <v>0</v>
      </c>
      <c r="L23" s="3"/>
      <c r="M23" s="15">
        <v>0</v>
      </c>
      <c r="N23" s="15"/>
      <c r="O23" s="15">
        <v>0</v>
      </c>
      <c r="P23" s="15"/>
      <c r="Q23" s="15">
        <v>21364165</v>
      </c>
      <c r="R23" s="15"/>
      <c r="S23" s="15">
        <v>21364165</v>
      </c>
      <c r="T23" s="3"/>
      <c r="U23" s="19">
        <f t="shared" si="0"/>
        <v>8.2259106227979197E-7</v>
      </c>
    </row>
    <row r="24" spans="1:21" ht="18.75" x14ac:dyDescent="0.45">
      <c r="A24" s="2" t="s">
        <v>37</v>
      </c>
      <c r="C24" s="15">
        <v>0</v>
      </c>
      <c r="D24" s="15"/>
      <c r="E24" s="15">
        <v>-8260216</v>
      </c>
      <c r="F24" s="15"/>
      <c r="G24" s="15">
        <v>0</v>
      </c>
      <c r="H24" s="15"/>
      <c r="I24" s="15">
        <v>-8260216</v>
      </c>
      <c r="J24" s="3"/>
      <c r="K24" s="21">
        <f t="shared" si="1"/>
        <v>-1.7461789552586757E-6</v>
      </c>
      <c r="L24" s="3"/>
      <c r="M24" s="15">
        <v>128887934</v>
      </c>
      <c r="N24" s="15"/>
      <c r="O24" s="15">
        <v>-4307331</v>
      </c>
      <c r="P24" s="15"/>
      <c r="Q24" s="15">
        <v>-203097743</v>
      </c>
      <c r="R24" s="15"/>
      <c r="S24" s="15">
        <v>-78517140</v>
      </c>
      <c r="T24" s="3"/>
      <c r="U24" s="19">
        <f t="shared" si="0"/>
        <v>-3.0231697611290281E-6</v>
      </c>
    </row>
    <row r="25" spans="1:21" ht="18.75" x14ac:dyDescent="0.45">
      <c r="A25" s="2" t="s">
        <v>50</v>
      </c>
      <c r="C25" s="15">
        <v>0</v>
      </c>
      <c r="D25" s="15"/>
      <c r="E25" s="15">
        <v>-123921481</v>
      </c>
      <c r="F25" s="15"/>
      <c r="G25" s="15">
        <v>0</v>
      </c>
      <c r="H25" s="15"/>
      <c r="I25" s="15">
        <v>-123921481</v>
      </c>
      <c r="J25" s="3"/>
      <c r="K25" s="21">
        <f t="shared" si="1"/>
        <v>-2.6196540408469684E-5</v>
      </c>
      <c r="L25" s="3"/>
      <c r="M25" s="15">
        <v>0</v>
      </c>
      <c r="N25" s="15"/>
      <c r="O25" s="15">
        <v>-818419277</v>
      </c>
      <c r="P25" s="15"/>
      <c r="Q25" s="15">
        <v>-22181</v>
      </c>
      <c r="R25" s="15"/>
      <c r="S25" s="15">
        <v>-818441458</v>
      </c>
      <c r="T25" s="3"/>
      <c r="U25" s="19">
        <f t="shared" si="0"/>
        <v>-3.1512704959451572E-5</v>
      </c>
    </row>
    <row r="26" spans="1:21" ht="18.75" x14ac:dyDescent="0.45">
      <c r="A26" s="2" t="s">
        <v>500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3"/>
      <c r="K26" s="21">
        <f t="shared" si="1"/>
        <v>0</v>
      </c>
      <c r="L26" s="3"/>
      <c r="M26" s="15">
        <v>0</v>
      </c>
      <c r="N26" s="15"/>
      <c r="O26" s="15">
        <v>0</v>
      </c>
      <c r="P26" s="15"/>
      <c r="Q26" s="15">
        <v>-58638939</v>
      </c>
      <c r="R26" s="15"/>
      <c r="S26" s="15">
        <v>-58638939</v>
      </c>
      <c r="T26" s="3"/>
      <c r="U26" s="19">
        <f t="shared" si="0"/>
        <v>-2.2577932310001312E-6</v>
      </c>
    </row>
    <row r="27" spans="1:21" ht="18.75" x14ac:dyDescent="0.45">
      <c r="A27" s="2" t="s">
        <v>501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3"/>
      <c r="K27" s="21">
        <f t="shared" si="1"/>
        <v>0</v>
      </c>
      <c r="L27" s="3"/>
      <c r="M27" s="15">
        <v>0</v>
      </c>
      <c r="N27" s="15"/>
      <c r="O27" s="15">
        <v>0</v>
      </c>
      <c r="P27" s="15"/>
      <c r="Q27" s="15">
        <v>35562166174</v>
      </c>
      <c r="R27" s="15"/>
      <c r="S27" s="15">
        <v>35562166174</v>
      </c>
      <c r="T27" s="3"/>
      <c r="U27" s="19">
        <f t="shared" si="0"/>
        <v>1.3692610991368557E-3</v>
      </c>
    </row>
    <row r="28" spans="1:21" ht="18.75" x14ac:dyDescent="0.45">
      <c r="A28" s="2" t="s">
        <v>69</v>
      </c>
      <c r="C28" s="15">
        <v>0</v>
      </c>
      <c r="D28" s="15"/>
      <c r="E28" s="15">
        <v>3080089596</v>
      </c>
      <c r="F28" s="15"/>
      <c r="G28" s="15">
        <v>0</v>
      </c>
      <c r="H28" s="15"/>
      <c r="I28" s="15">
        <v>3080089596</v>
      </c>
      <c r="J28" s="3"/>
      <c r="K28" s="21">
        <f t="shared" si="1"/>
        <v>6.5111949044024953E-4</v>
      </c>
      <c r="L28" s="3"/>
      <c r="M28" s="15">
        <v>0</v>
      </c>
      <c r="N28" s="15"/>
      <c r="O28" s="15">
        <v>3095720730</v>
      </c>
      <c r="P28" s="15"/>
      <c r="Q28" s="15">
        <v>-48788</v>
      </c>
      <c r="R28" s="15"/>
      <c r="S28" s="15">
        <v>3095671942</v>
      </c>
      <c r="T28" s="3"/>
      <c r="U28" s="19">
        <f t="shared" si="0"/>
        <v>1.1919361562876557E-4</v>
      </c>
    </row>
    <row r="29" spans="1:21" ht="18.75" x14ac:dyDescent="0.45">
      <c r="A29" s="2" t="s">
        <v>55</v>
      </c>
      <c r="C29" s="15">
        <v>0</v>
      </c>
      <c r="D29" s="15"/>
      <c r="E29" s="15">
        <v>1047114106</v>
      </c>
      <c r="F29" s="15"/>
      <c r="G29" s="15">
        <v>0</v>
      </c>
      <c r="H29" s="15"/>
      <c r="I29" s="15">
        <v>1047114106</v>
      </c>
      <c r="J29" s="3"/>
      <c r="K29" s="21">
        <f t="shared" si="1"/>
        <v>2.2135602938854168E-4</v>
      </c>
      <c r="L29" s="3"/>
      <c r="M29" s="15">
        <v>0</v>
      </c>
      <c r="N29" s="15"/>
      <c r="O29" s="15">
        <v>-3469703683</v>
      </c>
      <c r="P29" s="15"/>
      <c r="Q29" s="15">
        <v>531090002</v>
      </c>
      <c r="R29" s="15"/>
      <c r="S29" s="15">
        <v>-2938613681</v>
      </c>
      <c r="T29" s="3"/>
      <c r="U29" s="19">
        <f t="shared" si="0"/>
        <v>-1.131463527586367E-4</v>
      </c>
    </row>
    <row r="30" spans="1:21" ht="18.75" x14ac:dyDescent="0.45">
      <c r="A30" s="2" t="s">
        <v>493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3"/>
      <c r="K30" s="21">
        <f t="shared" si="1"/>
        <v>0</v>
      </c>
      <c r="L30" s="3"/>
      <c r="M30" s="15">
        <v>0</v>
      </c>
      <c r="N30" s="15"/>
      <c r="O30" s="15">
        <v>0</v>
      </c>
      <c r="P30" s="15"/>
      <c r="Q30" s="15">
        <v>-28092969656</v>
      </c>
      <c r="R30" s="15"/>
      <c r="S30" s="15">
        <v>-28092969656</v>
      </c>
      <c r="T30" s="3"/>
      <c r="U30" s="19">
        <f t="shared" si="0"/>
        <v>-1.0816723121134387E-3</v>
      </c>
    </row>
    <row r="31" spans="1:21" ht="18.75" x14ac:dyDescent="0.45">
      <c r="A31" s="2" t="s">
        <v>73</v>
      </c>
      <c r="C31" s="15">
        <v>0</v>
      </c>
      <c r="D31" s="15"/>
      <c r="E31" s="15">
        <v>-5799510190</v>
      </c>
      <c r="F31" s="15"/>
      <c r="G31" s="15">
        <v>0</v>
      </c>
      <c r="H31" s="15"/>
      <c r="I31" s="15">
        <v>-5799510190</v>
      </c>
      <c r="J31" s="3"/>
      <c r="K31" s="21">
        <f t="shared" si="1"/>
        <v>-1.2259948946354725E-3</v>
      </c>
      <c r="L31" s="3"/>
      <c r="M31" s="15">
        <v>15000000000</v>
      </c>
      <c r="N31" s="15"/>
      <c r="O31" s="15">
        <v>-40410904653</v>
      </c>
      <c r="P31" s="15"/>
      <c r="Q31" s="15">
        <v>0</v>
      </c>
      <c r="R31" s="15"/>
      <c r="S31" s="15">
        <v>-25410904653</v>
      </c>
      <c r="T31" s="3"/>
      <c r="U31" s="19">
        <f t="shared" si="0"/>
        <v>-9.7840393256660302E-4</v>
      </c>
    </row>
    <row r="32" spans="1:21" ht="18.75" x14ac:dyDescent="0.45">
      <c r="A32" s="2" t="s">
        <v>56</v>
      </c>
      <c r="C32" s="15">
        <v>343860817942</v>
      </c>
      <c r="D32" s="15"/>
      <c r="E32" s="15">
        <v>-346777687061</v>
      </c>
      <c r="F32" s="15"/>
      <c r="G32" s="15">
        <v>0</v>
      </c>
      <c r="H32" s="15"/>
      <c r="I32" s="15">
        <v>-2916869119</v>
      </c>
      <c r="J32" s="3"/>
      <c r="K32" s="21">
        <f t="shared" si="1"/>
        <v>-6.1661528837039055E-4</v>
      </c>
      <c r="L32" s="3"/>
      <c r="M32" s="15">
        <v>343860817942</v>
      </c>
      <c r="N32" s="15"/>
      <c r="O32" s="15">
        <v>-348584245884</v>
      </c>
      <c r="P32" s="15"/>
      <c r="Q32" s="15">
        <v>0</v>
      </c>
      <c r="R32" s="15"/>
      <c r="S32" s="15">
        <v>-4723427942</v>
      </c>
      <c r="T32" s="3"/>
      <c r="U32" s="19">
        <f t="shared" si="0"/>
        <v>-1.8186760907397184E-4</v>
      </c>
    </row>
    <row r="33" spans="1:21" ht="18.75" x14ac:dyDescent="0.45">
      <c r="A33" s="2" t="s">
        <v>83</v>
      </c>
      <c r="C33" s="15">
        <v>0</v>
      </c>
      <c r="D33" s="15"/>
      <c r="E33" s="15">
        <v>819566789</v>
      </c>
      <c r="F33" s="15"/>
      <c r="G33" s="15">
        <v>0</v>
      </c>
      <c r="H33" s="15"/>
      <c r="I33" s="15">
        <v>819566789</v>
      </c>
      <c r="J33" s="3"/>
      <c r="K33" s="21">
        <f t="shared" si="1"/>
        <v>1.7325337247606207E-4</v>
      </c>
      <c r="L33" s="3"/>
      <c r="M33" s="15">
        <v>1039466840</v>
      </c>
      <c r="N33" s="15"/>
      <c r="O33" s="15">
        <v>43449164</v>
      </c>
      <c r="P33" s="15"/>
      <c r="Q33" s="15">
        <v>0</v>
      </c>
      <c r="R33" s="15"/>
      <c r="S33" s="15">
        <v>1082916004</v>
      </c>
      <c r="T33" s="3"/>
      <c r="U33" s="19">
        <f t="shared" si="0"/>
        <v>4.169585032179575E-5</v>
      </c>
    </row>
    <row r="34" spans="1:21" ht="18.75" x14ac:dyDescent="0.45">
      <c r="A34" s="2" t="s">
        <v>43</v>
      </c>
      <c r="C34" s="15">
        <v>0</v>
      </c>
      <c r="D34" s="15"/>
      <c r="E34" s="15">
        <v>357813265</v>
      </c>
      <c r="F34" s="15"/>
      <c r="G34" s="15">
        <v>0</v>
      </c>
      <c r="H34" s="15"/>
      <c r="I34" s="15">
        <v>357813265</v>
      </c>
      <c r="J34" s="3"/>
      <c r="K34" s="21">
        <f t="shared" si="1"/>
        <v>7.5640394059355785E-5</v>
      </c>
      <c r="L34" s="3"/>
      <c r="M34" s="15">
        <v>7014111785</v>
      </c>
      <c r="N34" s="15"/>
      <c r="O34" s="15">
        <v>-7546394724</v>
      </c>
      <c r="P34" s="15"/>
      <c r="Q34" s="15">
        <v>0</v>
      </c>
      <c r="R34" s="15"/>
      <c r="S34" s="15">
        <v>-532282939</v>
      </c>
      <c r="T34" s="3"/>
      <c r="U34" s="19">
        <f t="shared" si="0"/>
        <v>-2.0494654868347054E-5</v>
      </c>
    </row>
    <row r="35" spans="1:21" ht="18.75" x14ac:dyDescent="0.45">
      <c r="A35" s="2" t="s">
        <v>57</v>
      </c>
      <c r="C35" s="15">
        <v>0</v>
      </c>
      <c r="D35" s="15"/>
      <c r="E35" s="15">
        <v>7455430902</v>
      </c>
      <c r="F35" s="15"/>
      <c r="G35" s="15">
        <v>0</v>
      </c>
      <c r="H35" s="15"/>
      <c r="I35" s="15">
        <v>7455430902</v>
      </c>
      <c r="J35" s="3"/>
      <c r="K35" s="21">
        <f t="shared" si="1"/>
        <v>1.5760503773094561E-3</v>
      </c>
      <c r="L35" s="3"/>
      <c r="M35" s="15">
        <v>86277084701</v>
      </c>
      <c r="N35" s="15"/>
      <c r="O35" s="15">
        <v>-69704181000</v>
      </c>
      <c r="P35" s="15"/>
      <c r="Q35" s="15">
        <v>0</v>
      </c>
      <c r="R35" s="15"/>
      <c r="S35" s="15">
        <v>16572903701</v>
      </c>
      <c r="T35" s="3"/>
      <c r="U35" s="19">
        <f t="shared" si="0"/>
        <v>6.3811164445070918E-4</v>
      </c>
    </row>
    <row r="36" spans="1:21" ht="18.75" x14ac:dyDescent="0.45">
      <c r="A36" s="2" t="s">
        <v>35</v>
      </c>
      <c r="C36" s="15">
        <v>1048504061</v>
      </c>
      <c r="D36" s="15"/>
      <c r="E36" s="15">
        <v>-1903964207</v>
      </c>
      <c r="F36" s="15"/>
      <c r="G36" s="15">
        <v>0</v>
      </c>
      <c r="H36" s="15"/>
      <c r="I36" s="15">
        <v>-855460146</v>
      </c>
      <c r="J36" s="3"/>
      <c r="K36" s="21">
        <f t="shared" si="1"/>
        <v>-1.8084109471322711E-4</v>
      </c>
      <c r="L36" s="3"/>
      <c r="M36" s="15">
        <v>1048504061</v>
      </c>
      <c r="N36" s="15"/>
      <c r="O36" s="15">
        <v>-6757687387</v>
      </c>
      <c r="P36" s="15"/>
      <c r="Q36" s="15">
        <v>0</v>
      </c>
      <c r="R36" s="15"/>
      <c r="S36" s="15">
        <v>-5709183326</v>
      </c>
      <c r="T36" s="3"/>
      <c r="U36" s="19">
        <f t="shared" si="0"/>
        <v>-2.1982245394961216E-4</v>
      </c>
    </row>
    <row r="37" spans="1:21" ht="18.75" x14ac:dyDescent="0.45">
      <c r="A37" s="2" t="s">
        <v>38</v>
      </c>
      <c r="C37" s="15">
        <v>0</v>
      </c>
      <c r="D37" s="15"/>
      <c r="E37" s="15">
        <v>22101925</v>
      </c>
      <c r="F37" s="15"/>
      <c r="G37" s="15">
        <v>0</v>
      </c>
      <c r="H37" s="15"/>
      <c r="I37" s="15">
        <v>22101925</v>
      </c>
      <c r="J37" s="3"/>
      <c r="K37" s="21">
        <f t="shared" si="1"/>
        <v>4.6722647816601412E-6</v>
      </c>
      <c r="L37" s="3"/>
      <c r="M37" s="15">
        <v>1487649122</v>
      </c>
      <c r="N37" s="15"/>
      <c r="O37" s="15">
        <v>-1885291347</v>
      </c>
      <c r="P37" s="15"/>
      <c r="Q37" s="15">
        <v>0</v>
      </c>
      <c r="R37" s="15"/>
      <c r="S37" s="15">
        <v>-397642225</v>
      </c>
      <c r="T37" s="3"/>
      <c r="U37" s="19">
        <f t="shared" si="0"/>
        <v>-1.5310541753915963E-5</v>
      </c>
    </row>
    <row r="38" spans="1:21" ht="18.75" x14ac:dyDescent="0.45">
      <c r="A38" s="2" t="s">
        <v>62</v>
      </c>
      <c r="C38" s="15">
        <v>0</v>
      </c>
      <c r="D38" s="15"/>
      <c r="E38" s="15">
        <v>329636631</v>
      </c>
      <c r="F38" s="15"/>
      <c r="G38" s="15">
        <v>0</v>
      </c>
      <c r="H38" s="15"/>
      <c r="I38" s="15">
        <v>329636631</v>
      </c>
      <c r="J38" s="3"/>
      <c r="K38" s="21">
        <f t="shared" si="1"/>
        <v>6.9683958377670698E-5</v>
      </c>
      <c r="L38" s="3"/>
      <c r="M38" s="15">
        <v>0</v>
      </c>
      <c r="N38" s="15"/>
      <c r="O38" s="15">
        <v>7247976948</v>
      </c>
      <c r="P38" s="15"/>
      <c r="Q38" s="15">
        <v>0</v>
      </c>
      <c r="R38" s="15"/>
      <c r="S38" s="15">
        <v>7247976948</v>
      </c>
      <c r="T38" s="3"/>
      <c r="U38" s="19">
        <f t="shared" si="0"/>
        <v>2.7907110139969261E-4</v>
      </c>
    </row>
    <row r="39" spans="1:21" ht="18.75" x14ac:dyDescent="0.45">
      <c r="A39" s="2" t="s">
        <v>19</v>
      </c>
      <c r="C39" s="15">
        <v>0</v>
      </c>
      <c r="D39" s="15"/>
      <c r="E39" s="15">
        <v>-52331773</v>
      </c>
      <c r="F39" s="15"/>
      <c r="G39" s="15">
        <v>0</v>
      </c>
      <c r="H39" s="15"/>
      <c r="I39" s="15">
        <v>-52331773</v>
      </c>
      <c r="J39" s="3"/>
      <c r="K39" s="21">
        <f t="shared" si="1"/>
        <v>-1.1062742270174796E-5</v>
      </c>
      <c r="L39" s="3"/>
      <c r="M39" s="15">
        <v>0</v>
      </c>
      <c r="N39" s="15"/>
      <c r="O39" s="15">
        <v>-1157970850</v>
      </c>
      <c r="P39" s="15"/>
      <c r="Q39" s="15">
        <v>0</v>
      </c>
      <c r="R39" s="15"/>
      <c r="S39" s="15">
        <v>-1157970850</v>
      </c>
      <c r="T39" s="3"/>
      <c r="U39" s="19">
        <f t="shared" si="0"/>
        <v>-4.4585710304640207E-5</v>
      </c>
    </row>
    <row r="40" spans="1:21" ht="18.75" x14ac:dyDescent="0.45">
      <c r="A40" s="2" t="s">
        <v>32</v>
      </c>
      <c r="C40" s="15">
        <v>0</v>
      </c>
      <c r="D40" s="15"/>
      <c r="E40" s="15">
        <v>-49985606</v>
      </c>
      <c r="F40" s="15"/>
      <c r="G40" s="15">
        <v>0</v>
      </c>
      <c r="H40" s="15"/>
      <c r="I40" s="15">
        <v>-49985606</v>
      </c>
      <c r="J40" s="3"/>
      <c r="K40" s="21">
        <f t="shared" si="1"/>
        <v>-1.0566771288190501E-5</v>
      </c>
      <c r="L40" s="3"/>
      <c r="M40" s="15">
        <v>0</v>
      </c>
      <c r="N40" s="15"/>
      <c r="O40" s="15">
        <v>21533972</v>
      </c>
      <c r="P40" s="15"/>
      <c r="Q40" s="15">
        <v>0</v>
      </c>
      <c r="R40" s="15"/>
      <c r="S40" s="15">
        <v>21533972</v>
      </c>
      <c r="T40" s="3"/>
      <c r="U40" s="19">
        <f t="shared" ref="U40:U71" si="2">S40/25971793251424</f>
        <v>8.2912919379640139E-7</v>
      </c>
    </row>
    <row r="41" spans="1:21" ht="18.75" x14ac:dyDescent="0.45">
      <c r="A41" s="2" t="s">
        <v>72</v>
      </c>
      <c r="C41" s="15">
        <v>0</v>
      </c>
      <c r="D41" s="15"/>
      <c r="E41" s="15">
        <v>101199863</v>
      </c>
      <c r="F41" s="15"/>
      <c r="G41" s="15">
        <v>0</v>
      </c>
      <c r="H41" s="15"/>
      <c r="I41" s="15">
        <v>101199863</v>
      </c>
      <c r="J41" s="3"/>
      <c r="K41" s="21">
        <f t="shared" si="1"/>
        <v>2.1393274830302393E-5</v>
      </c>
      <c r="L41" s="3"/>
      <c r="M41" s="15">
        <v>0</v>
      </c>
      <c r="N41" s="15"/>
      <c r="O41" s="15">
        <v>-284232543</v>
      </c>
      <c r="P41" s="15"/>
      <c r="Q41" s="15">
        <v>0</v>
      </c>
      <c r="R41" s="15"/>
      <c r="S41" s="15">
        <v>-284232543</v>
      </c>
      <c r="T41" s="3"/>
      <c r="U41" s="19">
        <f t="shared" si="2"/>
        <v>-1.0943893640629374E-5</v>
      </c>
    </row>
    <row r="42" spans="1:21" ht="18.75" x14ac:dyDescent="0.45">
      <c r="A42" s="2" t="s">
        <v>64</v>
      </c>
      <c r="C42" s="15">
        <v>0</v>
      </c>
      <c r="D42" s="15"/>
      <c r="E42" s="15">
        <v>1043021920</v>
      </c>
      <c r="F42" s="15"/>
      <c r="G42" s="15">
        <v>0</v>
      </c>
      <c r="H42" s="15"/>
      <c r="I42" s="15">
        <v>1043021920</v>
      </c>
      <c r="J42" s="3"/>
      <c r="K42" s="21">
        <f t="shared" si="1"/>
        <v>2.2049095648073828E-4</v>
      </c>
      <c r="L42" s="3"/>
      <c r="M42" s="15">
        <v>0</v>
      </c>
      <c r="N42" s="15"/>
      <c r="O42" s="15">
        <v>-465669832</v>
      </c>
      <c r="P42" s="15"/>
      <c r="Q42" s="15">
        <v>0</v>
      </c>
      <c r="R42" s="15"/>
      <c r="S42" s="15">
        <v>-465669832</v>
      </c>
      <c r="T42" s="3"/>
      <c r="U42" s="19">
        <f t="shared" si="2"/>
        <v>-1.7929829776943412E-5</v>
      </c>
    </row>
    <row r="43" spans="1:21" ht="18.75" x14ac:dyDescent="0.45">
      <c r="A43" s="2" t="s">
        <v>61</v>
      </c>
      <c r="C43" s="15">
        <v>0</v>
      </c>
      <c r="D43" s="15"/>
      <c r="E43" s="15">
        <v>211727769</v>
      </c>
      <c r="F43" s="15"/>
      <c r="G43" s="15">
        <v>0</v>
      </c>
      <c r="H43" s="15"/>
      <c r="I43" s="15">
        <v>211727769</v>
      </c>
      <c r="J43" s="3"/>
      <c r="K43" s="21">
        <f t="shared" si="1"/>
        <v>4.4758463274043951E-5</v>
      </c>
      <c r="L43" s="3"/>
      <c r="M43" s="15">
        <v>0</v>
      </c>
      <c r="N43" s="15"/>
      <c r="O43" s="15">
        <v>204447223</v>
      </c>
      <c r="P43" s="15"/>
      <c r="Q43" s="15">
        <v>0</v>
      </c>
      <c r="R43" s="15"/>
      <c r="S43" s="15">
        <v>204447223</v>
      </c>
      <c r="T43" s="3"/>
      <c r="U43" s="19">
        <f t="shared" si="2"/>
        <v>7.8718947521573393E-6</v>
      </c>
    </row>
    <row r="44" spans="1:21" ht="18.75" x14ac:dyDescent="0.45">
      <c r="A44" s="2" t="s">
        <v>63</v>
      </c>
      <c r="C44" s="15">
        <v>0</v>
      </c>
      <c r="D44" s="15"/>
      <c r="E44" s="15">
        <v>684452116</v>
      </c>
      <c r="F44" s="15"/>
      <c r="G44" s="15">
        <v>0</v>
      </c>
      <c r="H44" s="15"/>
      <c r="I44" s="15">
        <v>684452116</v>
      </c>
      <c r="J44" s="3"/>
      <c r="K44" s="21">
        <f t="shared" si="1"/>
        <v>1.4469063288919683E-4</v>
      </c>
      <c r="L44" s="3"/>
      <c r="M44" s="15">
        <v>0</v>
      </c>
      <c r="N44" s="15"/>
      <c r="O44" s="15">
        <v>-9189467955</v>
      </c>
      <c r="P44" s="15"/>
      <c r="Q44" s="15">
        <v>0</v>
      </c>
      <c r="R44" s="15"/>
      <c r="S44" s="15">
        <v>-9189467955</v>
      </c>
      <c r="T44" s="3"/>
      <c r="U44" s="19">
        <f t="shared" si="2"/>
        <v>-3.5382493099494209E-4</v>
      </c>
    </row>
    <row r="45" spans="1:21" ht="18.75" x14ac:dyDescent="0.45">
      <c r="A45" s="2" t="s">
        <v>39</v>
      </c>
      <c r="C45" s="15">
        <v>0</v>
      </c>
      <c r="D45" s="15"/>
      <c r="E45" s="15">
        <v>323191047</v>
      </c>
      <c r="F45" s="15"/>
      <c r="G45" s="15">
        <v>0</v>
      </c>
      <c r="H45" s="15"/>
      <c r="I45" s="15">
        <v>323191047</v>
      </c>
      <c r="J45" s="3"/>
      <c r="K45" s="21">
        <f t="shared" si="1"/>
        <v>6.8321385881364065E-5</v>
      </c>
      <c r="L45" s="3"/>
      <c r="M45" s="15">
        <v>0</v>
      </c>
      <c r="N45" s="15"/>
      <c r="O45" s="15">
        <v>11121260</v>
      </c>
      <c r="P45" s="15"/>
      <c r="Q45" s="15">
        <v>0</v>
      </c>
      <c r="R45" s="15"/>
      <c r="S45" s="15">
        <v>11121260</v>
      </c>
      <c r="T45" s="3"/>
      <c r="U45" s="19">
        <f t="shared" si="2"/>
        <v>4.2820531845217256E-7</v>
      </c>
    </row>
    <row r="46" spans="1:21" ht="18.75" x14ac:dyDescent="0.45">
      <c r="A46" s="2" t="s">
        <v>34</v>
      </c>
      <c r="C46" s="15">
        <v>0</v>
      </c>
      <c r="D46" s="15"/>
      <c r="E46" s="15">
        <v>-126300182</v>
      </c>
      <c r="F46" s="15"/>
      <c r="G46" s="15">
        <v>0</v>
      </c>
      <c r="H46" s="15"/>
      <c r="I46" s="15">
        <v>-126300182</v>
      </c>
      <c r="J46" s="3"/>
      <c r="K46" s="21">
        <f t="shared" si="1"/>
        <v>-2.6699388957109667E-5</v>
      </c>
      <c r="L46" s="3"/>
      <c r="M46" s="15">
        <v>0</v>
      </c>
      <c r="N46" s="15"/>
      <c r="O46" s="15">
        <v>-272262533</v>
      </c>
      <c r="P46" s="15"/>
      <c r="Q46" s="15">
        <v>0</v>
      </c>
      <c r="R46" s="15"/>
      <c r="S46" s="15">
        <v>-272262533</v>
      </c>
      <c r="T46" s="3"/>
      <c r="U46" s="19">
        <f t="shared" si="2"/>
        <v>-1.0483008638037428E-5</v>
      </c>
    </row>
    <row r="47" spans="1:21" ht="18.75" x14ac:dyDescent="0.45">
      <c r="A47" s="2" t="s">
        <v>65</v>
      </c>
      <c r="C47" s="15">
        <v>0</v>
      </c>
      <c r="D47" s="15"/>
      <c r="E47" s="15">
        <v>30787859</v>
      </c>
      <c r="F47" s="15"/>
      <c r="G47" s="15">
        <v>0</v>
      </c>
      <c r="H47" s="15"/>
      <c r="I47" s="15">
        <v>30787859</v>
      </c>
      <c r="J47" s="3"/>
      <c r="K47" s="21">
        <f t="shared" si="1"/>
        <v>6.5084389395230599E-6</v>
      </c>
      <c r="L47" s="3"/>
      <c r="M47" s="15">
        <v>0</v>
      </c>
      <c r="N47" s="15"/>
      <c r="O47" s="15">
        <v>-392641703</v>
      </c>
      <c r="P47" s="15"/>
      <c r="Q47" s="15">
        <v>0</v>
      </c>
      <c r="R47" s="15"/>
      <c r="S47" s="15">
        <v>-392641703</v>
      </c>
      <c r="T47" s="3"/>
      <c r="U47" s="19">
        <f t="shared" si="2"/>
        <v>-1.5118005106500375E-5</v>
      </c>
    </row>
    <row r="48" spans="1:21" ht="18.75" x14ac:dyDescent="0.45">
      <c r="A48" s="2" t="s">
        <v>77</v>
      </c>
      <c r="C48" s="15">
        <v>0</v>
      </c>
      <c r="D48" s="15"/>
      <c r="E48" s="15">
        <v>-6018458</v>
      </c>
      <c r="F48" s="15"/>
      <c r="G48" s="15">
        <v>0</v>
      </c>
      <c r="H48" s="15"/>
      <c r="I48" s="15">
        <v>-6018458</v>
      </c>
      <c r="J48" s="3"/>
      <c r="K48" s="21">
        <f t="shared" si="1"/>
        <v>-1.272279647736599E-6</v>
      </c>
      <c r="L48" s="3"/>
      <c r="M48" s="15">
        <v>0</v>
      </c>
      <c r="N48" s="15"/>
      <c r="O48" s="15">
        <v>-331634447</v>
      </c>
      <c r="P48" s="15"/>
      <c r="Q48" s="15">
        <v>0</v>
      </c>
      <c r="R48" s="15"/>
      <c r="S48" s="15">
        <v>-331634447</v>
      </c>
      <c r="T48" s="3"/>
      <c r="U48" s="19">
        <f t="shared" si="2"/>
        <v>-1.2769023832492463E-5</v>
      </c>
    </row>
    <row r="49" spans="1:21" ht="18.75" x14ac:dyDescent="0.45">
      <c r="A49" s="2" t="s">
        <v>25</v>
      </c>
      <c r="C49" s="15">
        <v>0</v>
      </c>
      <c r="D49" s="15"/>
      <c r="E49" s="15">
        <v>230029005</v>
      </c>
      <c r="F49" s="15"/>
      <c r="G49" s="15">
        <v>0</v>
      </c>
      <c r="H49" s="15"/>
      <c r="I49" s="15">
        <v>230029005</v>
      </c>
      <c r="J49" s="3"/>
      <c r="K49" s="21">
        <f t="shared" si="1"/>
        <v>4.8627276530068057E-5</v>
      </c>
      <c r="L49" s="3"/>
      <c r="M49" s="15">
        <v>0</v>
      </c>
      <c r="N49" s="15"/>
      <c r="O49" s="15">
        <v>-4026732991</v>
      </c>
      <c r="P49" s="15"/>
      <c r="Q49" s="15">
        <v>0</v>
      </c>
      <c r="R49" s="15"/>
      <c r="S49" s="15">
        <v>-4026732991</v>
      </c>
      <c r="T49" s="3"/>
      <c r="U49" s="19">
        <f t="shared" si="2"/>
        <v>-1.5504254758300987E-4</v>
      </c>
    </row>
    <row r="50" spans="1:21" ht="18.75" x14ac:dyDescent="0.45">
      <c r="A50" s="2" t="s">
        <v>30</v>
      </c>
      <c r="C50" s="15">
        <v>0</v>
      </c>
      <c r="D50" s="15"/>
      <c r="E50" s="15">
        <v>192914357</v>
      </c>
      <c r="F50" s="15"/>
      <c r="G50" s="15">
        <v>0</v>
      </c>
      <c r="H50" s="15"/>
      <c r="I50" s="15">
        <v>192914357</v>
      </c>
      <c r="J50" s="3"/>
      <c r="K50" s="21">
        <f t="shared" si="1"/>
        <v>4.0781377915620992E-5</v>
      </c>
      <c r="L50" s="3"/>
      <c r="M50" s="15">
        <v>0</v>
      </c>
      <c r="N50" s="15"/>
      <c r="O50" s="15">
        <v>1146549342</v>
      </c>
      <c r="P50" s="15"/>
      <c r="Q50" s="15">
        <v>0</v>
      </c>
      <c r="R50" s="15"/>
      <c r="S50" s="15">
        <v>1146549342</v>
      </c>
      <c r="T50" s="3"/>
      <c r="U50" s="19">
        <f t="shared" si="2"/>
        <v>4.4145944444445947E-5</v>
      </c>
    </row>
    <row r="51" spans="1:21" ht="18.75" x14ac:dyDescent="0.45">
      <c r="A51" s="2" t="s">
        <v>28</v>
      </c>
      <c r="C51" s="15">
        <v>0</v>
      </c>
      <c r="D51" s="15"/>
      <c r="E51" s="15">
        <v>636834391</v>
      </c>
      <c r="F51" s="15"/>
      <c r="G51" s="15">
        <v>0</v>
      </c>
      <c r="H51" s="15"/>
      <c r="I51" s="15">
        <v>636834391</v>
      </c>
      <c r="J51" s="3"/>
      <c r="K51" s="21">
        <f t="shared" si="1"/>
        <v>1.3462442284186939E-4</v>
      </c>
      <c r="L51" s="3"/>
      <c r="M51" s="15">
        <v>0</v>
      </c>
      <c r="N51" s="15"/>
      <c r="O51" s="15">
        <v>3883987094</v>
      </c>
      <c r="P51" s="15"/>
      <c r="Q51" s="15">
        <v>0</v>
      </c>
      <c r="R51" s="15"/>
      <c r="S51" s="15">
        <v>3883987094</v>
      </c>
      <c r="T51" s="3"/>
      <c r="U51" s="19">
        <f t="shared" si="2"/>
        <v>1.4954635809705E-4</v>
      </c>
    </row>
    <row r="52" spans="1:21" ht="18.75" x14ac:dyDescent="0.45">
      <c r="A52" s="2" t="s">
        <v>66</v>
      </c>
      <c r="C52" s="15">
        <v>0</v>
      </c>
      <c r="D52" s="15"/>
      <c r="E52" s="15">
        <v>559174970</v>
      </c>
      <c r="F52" s="15"/>
      <c r="G52" s="15">
        <v>0</v>
      </c>
      <c r="H52" s="15"/>
      <c r="I52" s="15">
        <v>559174970</v>
      </c>
      <c r="J52" s="3"/>
      <c r="K52" s="21">
        <f t="shared" si="1"/>
        <v>1.1820750993937705E-4</v>
      </c>
      <c r="L52" s="3"/>
      <c r="M52" s="15">
        <v>0</v>
      </c>
      <c r="N52" s="15"/>
      <c r="O52" s="15">
        <v>-747237366</v>
      </c>
      <c r="P52" s="15"/>
      <c r="Q52" s="15">
        <v>0</v>
      </c>
      <c r="R52" s="15"/>
      <c r="S52" s="15">
        <v>-747237366</v>
      </c>
      <c r="T52" s="3"/>
      <c r="U52" s="19">
        <f t="shared" si="2"/>
        <v>-2.8771111750592344E-5</v>
      </c>
    </row>
    <row r="53" spans="1:21" ht="18.75" x14ac:dyDescent="0.45">
      <c r="A53" s="2" t="s">
        <v>33</v>
      </c>
      <c r="C53" s="15">
        <v>0</v>
      </c>
      <c r="D53" s="15"/>
      <c r="E53" s="15">
        <v>98092207867</v>
      </c>
      <c r="F53" s="15"/>
      <c r="G53" s="15">
        <v>0</v>
      </c>
      <c r="H53" s="15"/>
      <c r="I53" s="15">
        <v>98092207867</v>
      </c>
      <c r="J53" s="3"/>
      <c r="K53" s="21">
        <f t="shared" si="1"/>
        <v>2.0736328087814521E-2</v>
      </c>
      <c r="L53" s="3"/>
      <c r="M53" s="15">
        <v>0</v>
      </c>
      <c r="N53" s="15"/>
      <c r="O53" s="15">
        <v>260939242500</v>
      </c>
      <c r="P53" s="15"/>
      <c r="Q53" s="15">
        <v>0</v>
      </c>
      <c r="R53" s="15"/>
      <c r="S53" s="15">
        <v>260939242500</v>
      </c>
      <c r="T53" s="3"/>
      <c r="U53" s="19">
        <f t="shared" si="2"/>
        <v>1.0047024476667318E-2</v>
      </c>
    </row>
    <row r="54" spans="1:21" ht="18.75" x14ac:dyDescent="0.45">
      <c r="A54" s="2" t="s">
        <v>44</v>
      </c>
      <c r="C54" s="15">
        <v>0</v>
      </c>
      <c r="D54" s="15"/>
      <c r="E54" s="15">
        <v>386221188</v>
      </c>
      <c r="F54" s="15"/>
      <c r="G54" s="15">
        <v>0</v>
      </c>
      <c r="H54" s="15"/>
      <c r="I54" s="15">
        <v>386221188</v>
      </c>
      <c r="J54" s="3"/>
      <c r="K54" s="21">
        <f t="shared" si="1"/>
        <v>8.1645723375829948E-5</v>
      </c>
      <c r="L54" s="3"/>
      <c r="M54" s="15">
        <v>0</v>
      </c>
      <c r="N54" s="15"/>
      <c r="O54" s="15">
        <v>-3490233250</v>
      </c>
      <c r="P54" s="15"/>
      <c r="Q54" s="15">
        <v>0</v>
      </c>
      <c r="R54" s="15"/>
      <c r="S54" s="15">
        <v>-3490233250</v>
      </c>
      <c r="T54" s="3"/>
      <c r="U54" s="19">
        <f t="shared" si="2"/>
        <v>-1.3438553188115476E-4</v>
      </c>
    </row>
    <row r="55" spans="1:21" ht="18.75" x14ac:dyDescent="0.45">
      <c r="A55" s="2" t="s">
        <v>86</v>
      </c>
      <c r="C55" s="15">
        <v>0</v>
      </c>
      <c r="D55" s="15"/>
      <c r="E55" s="15">
        <v>-18030477</v>
      </c>
      <c r="F55" s="15"/>
      <c r="G55" s="15">
        <v>0</v>
      </c>
      <c r="H55" s="15"/>
      <c r="I55" s="15">
        <v>-18030477</v>
      </c>
      <c r="J55" s="3"/>
      <c r="K55" s="21">
        <f t="shared" si="1"/>
        <v>-3.8115758099637565E-6</v>
      </c>
      <c r="L55" s="3"/>
      <c r="M55" s="15">
        <v>0</v>
      </c>
      <c r="N55" s="15"/>
      <c r="O55" s="15">
        <v>-18030477</v>
      </c>
      <c r="P55" s="15"/>
      <c r="Q55" s="15">
        <v>0</v>
      </c>
      <c r="R55" s="15"/>
      <c r="S55" s="15">
        <v>-18030477</v>
      </c>
      <c r="T55" s="3"/>
      <c r="U55" s="19">
        <f t="shared" si="2"/>
        <v>-6.942330406473343E-7</v>
      </c>
    </row>
    <row r="56" spans="1:21" ht="18.75" x14ac:dyDescent="0.45">
      <c r="A56" s="2" t="s">
        <v>84</v>
      </c>
      <c r="C56" s="15">
        <v>0</v>
      </c>
      <c r="D56" s="15"/>
      <c r="E56" s="15">
        <v>-164155502</v>
      </c>
      <c r="F56" s="15"/>
      <c r="G56" s="15">
        <v>0</v>
      </c>
      <c r="H56" s="15"/>
      <c r="I56" s="15">
        <v>-164155502</v>
      </c>
      <c r="J56" s="3"/>
      <c r="K56" s="21">
        <f t="shared" si="1"/>
        <v>-3.4701862878927556E-5</v>
      </c>
      <c r="L56" s="3"/>
      <c r="M56" s="15">
        <v>0</v>
      </c>
      <c r="N56" s="15"/>
      <c r="O56" s="15">
        <v>-164155502</v>
      </c>
      <c r="P56" s="15"/>
      <c r="Q56" s="15">
        <v>0</v>
      </c>
      <c r="R56" s="15"/>
      <c r="S56" s="15">
        <v>-164155502</v>
      </c>
      <c r="T56" s="3"/>
      <c r="U56" s="19">
        <f t="shared" si="2"/>
        <v>-6.3205301386341343E-6</v>
      </c>
    </row>
    <row r="57" spans="1:21" ht="18.75" x14ac:dyDescent="0.45">
      <c r="A57" s="2" t="s">
        <v>78</v>
      </c>
      <c r="C57" s="15">
        <v>0</v>
      </c>
      <c r="D57" s="15"/>
      <c r="E57" s="15">
        <v>2203510930</v>
      </c>
      <c r="F57" s="15"/>
      <c r="G57" s="15">
        <v>0</v>
      </c>
      <c r="H57" s="15"/>
      <c r="I57" s="15">
        <v>2203510930</v>
      </c>
      <c r="J57" s="3"/>
      <c r="K57" s="21">
        <f t="shared" si="1"/>
        <v>4.6581401910657938E-4</v>
      </c>
      <c r="L57" s="3"/>
      <c r="M57" s="15">
        <v>0</v>
      </c>
      <c r="N57" s="15"/>
      <c r="O57" s="15">
        <v>-2411179174</v>
      </c>
      <c r="P57" s="15"/>
      <c r="Q57" s="15">
        <v>0</v>
      </c>
      <c r="R57" s="15"/>
      <c r="S57" s="15">
        <v>-2411179174</v>
      </c>
      <c r="T57" s="3"/>
      <c r="U57" s="19">
        <f t="shared" si="2"/>
        <v>-9.2838378569327248E-5</v>
      </c>
    </row>
    <row r="58" spans="1:21" ht="18.75" x14ac:dyDescent="0.45">
      <c r="A58" s="2" t="s">
        <v>71</v>
      </c>
      <c r="C58" s="15">
        <v>0</v>
      </c>
      <c r="D58" s="15"/>
      <c r="E58" s="15">
        <v>756239632</v>
      </c>
      <c r="F58" s="15"/>
      <c r="G58" s="15">
        <v>0</v>
      </c>
      <c r="H58" s="15"/>
      <c r="I58" s="15">
        <v>756239632</v>
      </c>
      <c r="J58" s="3"/>
      <c r="K58" s="21">
        <f t="shared" si="1"/>
        <v>1.5986624690334555E-4</v>
      </c>
      <c r="L58" s="3"/>
      <c r="M58" s="15">
        <v>0</v>
      </c>
      <c r="N58" s="15"/>
      <c r="O58" s="15">
        <v>1162428961</v>
      </c>
      <c r="P58" s="15"/>
      <c r="Q58" s="15">
        <v>0</v>
      </c>
      <c r="R58" s="15"/>
      <c r="S58" s="15">
        <v>1162428961</v>
      </c>
      <c r="T58" s="3"/>
      <c r="U58" s="19">
        <f t="shared" si="2"/>
        <v>4.4757362333317726E-5</v>
      </c>
    </row>
    <row r="59" spans="1:21" ht="18.75" x14ac:dyDescent="0.45">
      <c r="A59" s="2" t="s">
        <v>76</v>
      </c>
      <c r="C59" s="15">
        <v>0</v>
      </c>
      <c r="D59" s="15"/>
      <c r="E59" s="15">
        <v>-1339477697</v>
      </c>
      <c r="F59" s="15"/>
      <c r="G59" s="15">
        <v>0</v>
      </c>
      <c r="H59" s="15"/>
      <c r="I59" s="15">
        <v>-1339477697</v>
      </c>
      <c r="J59" s="3"/>
      <c r="K59" s="21">
        <f t="shared" si="1"/>
        <v>-2.8316060567178353E-4</v>
      </c>
      <c r="L59" s="3"/>
      <c r="M59" s="15">
        <v>0</v>
      </c>
      <c r="N59" s="15"/>
      <c r="O59" s="15">
        <v>-12363010983</v>
      </c>
      <c r="P59" s="15"/>
      <c r="Q59" s="15">
        <v>0</v>
      </c>
      <c r="R59" s="15"/>
      <c r="S59" s="15">
        <v>-12363010983</v>
      </c>
      <c r="T59" s="3"/>
      <c r="U59" s="19">
        <f t="shared" si="2"/>
        <v>-4.7601684116756752E-4</v>
      </c>
    </row>
    <row r="60" spans="1:21" ht="18.75" x14ac:dyDescent="0.45">
      <c r="A60" s="2" t="s">
        <v>18</v>
      </c>
      <c r="C60" s="15">
        <v>0</v>
      </c>
      <c r="D60" s="15"/>
      <c r="E60" s="15">
        <v>2678550079</v>
      </c>
      <c r="F60" s="15"/>
      <c r="G60" s="15">
        <v>0</v>
      </c>
      <c r="H60" s="15"/>
      <c r="I60" s="15">
        <v>2678550079</v>
      </c>
      <c r="J60" s="3"/>
      <c r="K60" s="21">
        <f t="shared" si="1"/>
        <v>5.6623552925931509E-4</v>
      </c>
      <c r="L60" s="3"/>
      <c r="M60" s="15">
        <v>0</v>
      </c>
      <c r="N60" s="15"/>
      <c r="O60" s="15">
        <v>392983031</v>
      </c>
      <c r="P60" s="15"/>
      <c r="Q60" s="15">
        <v>0</v>
      </c>
      <c r="R60" s="15"/>
      <c r="S60" s="15">
        <v>392983031</v>
      </c>
      <c r="T60" s="3"/>
      <c r="U60" s="19">
        <f t="shared" si="2"/>
        <v>1.5131147364206483E-5</v>
      </c>
    </row>
    <row r="61" spans="1:21" ht="18.75" x14ac:dyDescent="0.45">
      <c r="A61" s="2" t="s">
        <v>54</v>
      </c>
      <c r="C61" s="15">
        <v>0</v>
      </c>
      <c r="D61" s="15"/>
      <c r="E61" s="15">
        <v>-1009672145</v>
      </c>
      <c r="F61" s="15"/>
      <c r="G61" s="15">
        <v>0</v>
      </c>
      <c r="H61" s="15"/>
      <c r="I61" s="15">
        <v>-1009672145</v>
      </c>
      <c r="J61" s="3"/>
      <c r="K61" s="21">
        <f t="shared" si="1"/>
        <v>-2.134409380226723E-4</v>
      </c>
      <c r="L61" s="3"/>
      <c r="M61" s="15">
        <v>0</v>
      </c>
      <c r="N61" s="15"/>
      <c r="O61" s="15">
        <v>-6908764661</v>
      </c>
      <c r="P61" s="15"/>
      <c r="Q61" s="15">
        <v>0</v>
      </c>
      <c r="R61" s="15"/>
      <c r="S61" s="15">
        <v>-6908764661</v>
      </c>
      <c r="T61" s="3"/>
      <c r="U61" s="19">
        <f t="shared" si="2"/>
        <v>-2.6601030564653836E-4</v>
      </c>
    </row>
    <row r="62" spans="1:21" ht="18.75" x14ac:dyDescent="0.45">
      <c r="A62" s="2" t="s">
        <v>53</v>
      </c>
      <c r="C62" s="15">
        <v>0</v>
      </c>
      <c r="D62" s="15"/>
      <c r="E62" s="15">
        <v>818846840</v>
      </c>
      <c r="F62" s="15"/>
      <c r="G62" s="15">
        <v>0</v>
      </c>
      <c r="H62" s="15"/>
      <c r="I62" s="15">
        <v>818846840</v>
      </c>
      <c r="J62" s="3"/>
      <c r="K62" s="21">
        <f t="shared" si="1"/>
        <v>1.7310117793385401E-4</v>
      </c>
      <c r="L62" s="3"/>
      <c r="M62" s="15">
        <v>0</v>
      </c>
      <c r="N62" s="15"/>
      <c r="O62" s="15">
        <v>-3555556104</v>
      </c>
      <c r="P62" s="15"/>
      <c r="Q62" s="15">
        <v>0</v>
      </c>
      <c r="R62" s="15"/>
      <c r="S62" s="15">
        <v>-3555556104</v>
      </c>
      <c r="T62" s="3"/>
      <c r="U62" s="19">
        <f t="shared" si="2"/>
        <v>-1.3690067796165954E-4</v>
      </c>
    </row>
    <row r="63" spans="1:21" ht="18.75" x14ac:dyDescent="0.45">
      <c r="A63" s="2" t="s">
        <v>51</v>
      </c>
      <c r="C63" s="15">
        <v>0</v>
      </c>
      <c r="D63" s="15"/>
      <c r="E63" s="15">
        <v>5995623950</v>
      </c>
      <c r="F63" s="15"/>
      <c r="G63" s="15">
        <v>0</v>
      </c>
      <c r="H63" s="15"/>
      <c r="I63" s="15">
        <v>5995623950</v>
      </c>
      <c r="J63" s="3"/>
      <c r="K63" s="21">
        <f t="shared" si="1"/>
        <v>1.2674526144515947E-3</v>
      </c>
      <c r="L63" s="3"/>
      <c r="M63" s="15">
        <v>0</v>
      </c>
      <c r="N63" s="15"/>
      <c r="O63" s="15">
        <v>-1102817062</v>
      </c>
      <c r="P63" s="15"/>
      <c r="Q63" s="15">
        <v>0</v>
      </c>
      <c r="R63" s="15"/>
      <c r="S63" s="15">
        <v>-1102817062</v>
      </c>
      <c r="T63" s="3"/>
      <c r="U63" s="19">
        <f t="shared" si="2"/>
        <v>-4.2462106922075314E-5</v>
      </c>
    </row>
    <row r="64" spans="1:21" ht="18.75" x14ac:dyDescent="0.45">
      <c r="A64" s="2" t="s">
        <v>40</v>
      </c>
      <c r="C64" s="15">
        <v>0</v>
      </c>
      <c r="D64" s="15"/>
      <c r="E64" s="15">
        <v>2083757325</v>
      </c>
      <c r="F64" s="15"/>
      <c r="G64" s="15">
        <v>0</v>
      </c>
      <c r="H64" s="15"/>
      <c r="I64" s="15">
        <v>2083757325</v>
      </c>
      <c r="J64" s="3"/>
      <c r="K64" s="21">
        <f t="shared" si="1"/>
        <v>4.4049855219053749E-4</v>
      </c>
      <c r="L64" s="3"/>
      <c r="M64" s="15">
        <v>0</v>
      </c>
      <c r="N64" s="15"/>
      <c r="O64" s="15">
        <v>5123925273</v>
      </c>
      <c r="P64" s="15"/>
      <c r="Q64" s="15">
        <v>0</v>
      </c>
      <c r="R64" s="15"/>
      <c r="S64" s="15">
        <v>5123925273</v>
      </c>
      <c r="T64" s="3"/>
      <c r="U64" s="19">
        <f t="shared" si="2"/>
        <v>1.9728808185853942E-4</v>
      </c>
    </row>
    <row r="65" spans="1:21" ht="18.75" x14ac:dyDescent="0.45">
      <c r="A65" s="2" t="s">
        <v>87</v>
      </c>
      <c r="C65" s="15">
        <v>0</v>
      </c>
      <c r="D65" s="15"/>
      <c r="E65" s="15">
        <v>-707113335</v>
      </c>
      <c r="F65" s="15"/>
      <c r="G65" s="15">
        <v>0</v>
      </c>
      <c r="H65" s="15"/>
      <c r="I65" s="15">
        <v>-707113335</v>
      </c>
      <c r="J65" s="3"/>
      <c r="K65" s="21">
        <f t="shared" si="1"/>
        <v>-1.4948113034329586E-4</v>
      </c>
      <c r="L65" s="3"/>
      <c r="M65" s="15">
        <v>0</v>
      </c>
      <c r="N65" s="15"/>
      <c r="O65" s="15">
        <v>-707113335</v>
      </c>
      <c r="P65" s="15"/>
      <c r="Q65" s="15">
        <v>0</v>
      </c>
      <c r="R65" s="15"/>
      <c r="S65" s="15">
        <v>-707113335</v>
      </c>
      <c r="T65" s="3"/>
      <c r="U65" s="19">
        <f t="shared" si="2"/>
        <v>-2.7226203757079033E-5</v>
      </c>
    </row>
    <row r="66" spans="1:21" ht="18.75" x14ac:dyDescent="0.45">
      <c r="A66" s="2" t="s">
        <v>29</v>
      </c>
      <c r="C66" s="15">
        <v>0</v>
      </c>
      <c r="D66" s="15"/>
      <c r="E66" s="15">
        <v>2206390345</v>
      </c>
      <c r="F66" s="15"/>
      <c r="G66" s="15">
        <v>0</v>
      </c>
      <c r="H66" s="15"/>
      <c r="I66" s="15">
        <v>2206390345</v>
      </c>
      <c r="J66" s="3"/>
      <c r="K66" s="21">
        <f t="shared" si="1"/>
        <v>4.664227167334279E-4</v>
      </c>
      <c r="L66" s="3"/>
      <c r="M66" s="15">
        <v>0</v>
      </c>
      <c r="N66" s="15"/>
      <c r="O66" s="15">
        <v>3431068932</v>
      </c>
      <c r="P66" s="15"/>
      <c r="Q66" s="15">
        <v>0</v>
      </c>
      <c r="R66" s="15"/>
      <c r="S66" s="15">
        <v>3431068932</v>
      </c>
      <c r="T66" s="3"/>
      <c r="U66" s="19">
        <f t="shared" si="2"/>
        <v>1.3210750981978802E-4</v>
      </c>
    </row>
    <row r="67" spans="1:21" ht="18.75" x14ac:dyDescent="0.45">
      <c r="A67" s="2" t="s">
        <v>27</v>
      </c>
      <c r="C67" s="15">
        <v>0</v>
      </c>
      <c r="D67" s="15"/>
      <c r="E67" s="15">
        <v>5438675289</v>
      </c>
      <c r="F67" s="15"/>
      <c r="G67" s="15">
        <v>0</v>
      </c>
      <c r="H67" s="15"/>
      <c r="I67" s="15">
        <v>5438675289</v>
      </c>
      <c r="J67" s="3"/>
      <c r="K67" s="21">
        <f t="shared" si="1"/>
        <v>1.1497157379585709E-3</v>
      </c>
      <c r="L67" s="3"/>
      <c r="M67" s="15">
        <v>0</v>
      </c>
      <c r="N67" s="15"/>
      <c r="O67" s="15">
        <v>-2097481137</v>
      </c>
      <c r="P67" s="15"/>
      <c r="Q67" s="15">
        <v>0</v>
      </c>
      <c r="R67" s="15"/>
      <c r="S67" s="15">
        <v>-2097481137</v>
      </c>
      <c r="T67" s="3"/>
      <c r="U67" s="19">
        <f t="shared" si="2"/>
        <v>-8.0759965886645029E-5</v>
      </c>
    </row>
    <row r="68" spans="1:21" ht="18.75" x14ac:dyDescent="0.45">
      <c r="A68" s="2" t="s">
        <v>70</v>
      </c>
      <c r="C68" s="15">
        <v>0</v>
      </c>
      <c r="D68" s="15"/>
      <c r="E68" s="15">
        <v>47734108884</v>
      </c>
      <c r="F68" s="15"/>
      <c r="G68" s="15">
        <v>0</v>
      </c>
      <c r="H68" s="15"/>
      <c r="I68" s="15">
        <v>47734108884</v>
      </c>
      <c r="J68" s="3"/>
      <c r="K68" s="21">
        <f t="shared" si="1"/>
        <v>1.0090813167750939E-2</v>
      </c>
      <c r="L68" s="3"/>
      <c r="M68" s="15">
        <v>0</v>
      </c>
      <c r="N68" s="15"/>
      <c r="O68" s="15">
        <v>-232225370262</v>
      </c>
      <c r="P68" s="15"/>
      <c r="Q68" s="15">
        <v>0</v>
      </c>
      <c r="R68" s="15"/>
      <c r="S68" s="15">
        <v>-232225370262</v>
      </c>
      <c r="T68" s="3"/>
      <c r="U68" s="19">
        <f t="shared" si="2"/>
        <v>-8.9414453601222698E-3</v>
      </c>
    </row>
    <row r="69" spans="1:21" ht="18.75" x14ac:dyDescent="0.45">
      <c r="A69" s="2" t="s">
        <v>26</v>
      </c>
      <c r="C69" s="15">
        <v>0</v>
      </c>
      <c r="D69" s="15"/>
      <c r="E69" s="15">
        <v>1495117476</v>
      </c>
      <c r="F69" s="15"/>
      <c r="G69" s="15">
        <v>0</v>
      </c>
      <c r="H69" s="15"/>
      <c r="I69" s="15">
        <v>1495117476</v>
      </c>
      <c r="J69" s="3"/>
      <c r="K69" s="21">
        <f t="shared" si="1"/>
        <v>3.1606227636549308E-4</v>
      </c>
      <c r="L69" s="3"/>
      <c r="M69" s="15">
        <v>0</v>
      </c>
      <c r="N69" s="15"/>
      <c r="O69" s="15">
        <v>2114450166</v>
      </c>
      <c r="P69" s="15"/>
      <c r="Q69" s="15">
        <v>0</v>
      </c>
      <c r="R69" s="15"/>
      <c r="S69" s="15">
        <v>2114450166</v>
      </c>
      <c r="T69" s="3"/>
      <c r="U69" s="19">
        <f t="shared" si="2"/>
        <v>8.1413329666178038E-5</v>
      </c>
    </row>
    <row r="70" spans="1:21" ht="18.75" x14ac:dyDescent="0.45">
      <c r="A70" s="2" t="s">
        <v>68</v>
      </c>
      <c r="C70" s="15">
        <v>0</v>
      </c>
      <c r="D70" s="15"/>
      <c r="E70" s="15">
        <v>-1160922593</v>
      </c>
      <c r="F70" s="15"/>
      <c r="G70" s="15">
        <v>0</v>
      </c>
      <c r="H70" s="15"/>
      <c r="I70" s="15">
        <v>-1160922593</v>
      </c>
      <c r="J70" s="3"/>
      <c r="K70" s="21">
        <f t="shared" si="1"/>
        <v>-2.4541472046020739E-4</v>
      </c>
      <c r="L70" s="3"/>
      <c r="M70" s="15">
        <v>0</v>
      </c>
      <c r="N70" s="15"/>
      <c r="O70" s="15">
        <v>-7937008490</v>
      </c>
      <c r="P70" s="15"/>
      <c r="Q70" s="15">
        <v>0</v>
      </c>
      <c r="R70" s="15"/>
      <c r="S70" s="15">
        <v>-7937008490</v>
      </c>
      <c r="T70" s="3"/>
      <c r="U70" s="19">
        <f t="shared" si="2"/>
        <v>-3.0560109628028183E-4</v>
      </c>
    </row>
    <row r="71" spans="1:21" ht="18.75" x14ac:dyDescent="0.45">
      <c r="A71" s="2" t="s">
        <v>79</v>
      </c>
      <c r="C71" s="15">
        <v>0</v>
      </c>
      <c r="D71" s="15"/>
      <c r="E71" s="15">
        <v>104091035</v>
      </c>
      <c r="F71" s="15"/>
      <c r="G71" s="15">
        <v>0</v>
      </c>
      <c r="H71" s="15"/>
      <c r="I71" s="15">
        <v>104091035</v>
      </c>
      <c r="J71" s="3"/>
      <c r="K71" s="21">
        <f t="shared" si="1"/>
        <v>2.2004457843244563E-5</v>
      </c>
      <c r="L71" s="3"/>
      <c r="M71" s="15">
        <v>0</v>
      </c>
      <c r="N71" s="15"/>
      <c r="O71" s="15">
        <v>-632986336</v>
      </c>
      <c r="P71" s="15"/>
      <c r="Q71" s="15">
        <v>0</v>
      </c>
      <c r="R71" s="15"/>
      <c r="S71" s="15">
        <v>-632986336</v>
      </c>
      <c r="T71" s="3"/>
      <c r="U71" s="19">
        <f t="shared" si="2"/>
        <v>-2.4372068954664661E-5</v>
      </c>
    </row>
    <row r="72" spans="1:21" ht="18.75" x14ac:dyDescent="0.45">
      <c r="A72" s="2" t="s">
        <v>17</v>
      </c>
      <c r="C72" s="15">
        <v>0</v>
      </c>
      <c r="D72" s="15"/>
      <c r="E72" s="15">
        <v>7722488020</v>
      </c>
      <c r="F72" s="15"/>
      <c r="G72" s="15">
        <v>0</v>
      </c>
      <c r="H72" s="15"/>
      <c r="I72" s="15">
        <v>7722488020</v>
      </c>
      <c r="J72" s="3"/>
      <c r="K72" s="21">
        <f t="shared" si="1"/>
        <v>1.6325052592766629E-3</v>
      </c>
      <c r="L72" s="3"/>
      <c r="M72" s="15">
        <v>0</v>
      </c>
      <c r="N72" s="15"/>
      <c r="O72" s="15">
        <v>-4195805838</v>
      </c>
      <c r="P72" s="15"/>
      <c r="Q72" s="15">
        <v>0</v>
      </c>
      <c r="R72" s="15"/>
      <c r="S72" s="15">
        <v>-4195805838</v>
      </c>
      <c r="T72" s="3"/>
      <c r="U72" s="19">
        <f t="shared" ref="U72:U83" si="3">S72/25971793251424</f>
        <v>-1.6155241177926555E-4</v>
      </c>
    </row>
    <row r="73" spans="1:21" ht="18.75" x14ac:dyDescent="0.45">
      <c r="A73" s="2" t="s">
        <v>16</v>
      </c>
      <c r="C73" s="15">
        <v>0</v>
      </c>
      <c r="D73" s="15"/>
      <c r="E73" s="15">
        <v>45335911757</v>
      </c>
      <c r="F73" s="15"/>
      <c r="G73" s="15">
        <v>0</v>
      </c>
      <c r="H73" s="15"/>
      <c r="I73" s="15">
        <v>45335911757</v>
      </c>
      <c r="J73" s="3"/>
      <c r="K73" s="21">
        <f t="shared" ref="K73:K83" si="4">I73/4730452153901</f>
        <v>9.5838432103395078E-3</v>
      </c>
      <c r="L73" s="3"/>
      <c r="M73" s="15">
        <v>0</v>
      </c>
      <c r="N73" s="15"/>
      <c r="O73" s="15">
        <v>176149251945</v>
      </c>
      <c r="P73" s="15"/>
      <c r="Q73" s="15">
        <v>0</v>
      </c>
      <c r="R73" s="15"/>
      <c r="S73" s="15">
        <v>176149251945</v>
      </c>
      <c r="T73" s="3"/>
      <c r="U73" s="19">
        <f t="shared" si="3"/>
        <v>6.7823292076815665E-3</v>
      </c>
    </row>
    <row r="74" spans="1:21" ht="18.75" x14ac:dyDescent="0.45">
      <c r="A74" s="2" t="s">
        <v>23</v>
      </c>
      <c r="C74" s="15">
        <v>0</v>
      </c>
      <c r="D74" s="15"/>
      <c r="E74" s="15">
        <v>2084664486</v>
      </c>
      <c r="F74" s="15"/>
      <c r="G74" s="15">
        <v>0</v>
      </c>
      <c r="H74" s="15"/>
      <c r="I74" s="15">
        <v>2084664486</v>
      </c>
      <c r="J74" s="3"/>
      <c r="K74" s="21">
        <f t="shared" si="4"/>
        <v>4.406903226535897E-4</v>
      </c>
      <c r="L74" s="3"/>
      <c r="M74" s="15">
        <v>0</v>
      </c>
      <c r="N74" s="15"/>
      <c r="O74" s="15">
        <v>-962933037</v>
      </c>
      <c r="P74" s="15"/>
      <c r="Q74" s="15">
        <v>0</v>
      </c>
      <c r="R74" s="15"/>
      <c r="S74" s="15">
        <v>-962933037</v>
      </c>
      <c r="T74" s="3"/>
      <c r="U74" s="19">
        <f t="shared" si="3"/>
        <v>-3.7076108980160761E-5</v>
      </c>
    </row>
    <row r="75" spans="1:21" ht="18.75" x14ac:dyDescent="0.45">
      <c r="A75" s="2" t="s">
        <v>67</v>
      </c>
      <c r="C75" s="15">
        <v>0</v>
      </c>
      <c r="D75" s="15"/>
      <c r="E75" s="15">
        <v>-201239634</v>
      </c>
      <c r="F75" s="15"/>
      <c r="G75" s="15">
        <v>0</v>
      </c>
      <c r="H75" s="15"/>
      <c r="I75" s="15">
        <v>-201239634</v>
      </c>
      <c r="J75" s="3"/>
      <c r="K75" s="21">
        <f t="shared" si="4"/>
        <v>-4.2541310524417071E-5</v>
      </c>
      <c r="L75" s="3"/>
      <c r="M75" s="15">
        <v>0</v>
      </c>
      <c r="N75" s="15"/>
      <c r="O75" s="15">
        <v>-952413655</v>
      </c>
      <c r="P75" s="15"/>
      <c r="Q75" s="15">
        <v>0</v>
      </c>
      <c r="R75" s="15"/>
      <c r="S75" s="15">
        <v>-952413655</v>
      </c>
      <c r="T75" s="3"/>
      <c r="U75" s="19">
        <f t="shared" si="3"/>
        <v>-3.6671077956766824E-5</v>
      </c>
    </row>
    <row r="76" spans="1:21" ht="18.75" x14ac:dyDescent="0.45">
      <c r="A76" s="2" t="s">
        <v>47</v>
      </c>
      <c r="C76" s="15">
        <v>0</v>
      </c>
      <c r="D76" s="15"/>
      <c r="E76" s="15">
        <v>-588510283</v>
      </c>
      <c r="F76" s="15"/>
      <c r="G76" s="15">
        <v>0</v>
      </c>
      <c r="H76" s="15"/>
      <c r="I76" s="15">
        <v>-588510283</v>
      </c>
      <c r="J76" s="3"/>
      <c r="K76" s="21">
        <f t="shared" si="4"/>
        <v>-1.2440888605430263E-4</v>
      </c>
      <c r="L76" s="3"/>
      <c r="M76" s="15">
        <v>0</v>
      </c>
      <c r="N76" s="15"/>
      <c r="O76" s="15">
        <v>-1591214436</v>
      </c>
      <c r="P76" s="15"/>
      <c r="Q76" s="15">
        <v>0</v>
      </c>
      <c r="R76" s="15"/>
      <c r="S76" s="15">
        <v>-1591214436</v>
      </c>
      <c r="T76" s="3"/>
      <c r="U76" s="19">
        <f t="shared" si="3"/>
        <v>-6.1267022288218615E-5</v>
      </c>
    </row>
    <row r="77" spans="1:21" ht="18.75" x14ac:dyDescent="0.45">
      <c r="A77" s="2" t="s">
        <v>82</v>
      </c>
      <c r="C77" s="15">
        <v>0</v>
      </c>
      <c r="D77" s="15"/>
      <c r="E77" s="15">
        <v>-159400833</v>
      </c>
      <c r="F77" s="15"/>
      <c r="G77" s="15">
        <v>0</v>
      </c>
      <c r="H77" s="15"/>
      <c r="I77" s="15">
        <v>-159400833</v>
      </c>
      <c r="J77" s="3"/>
      <c r="K77" s="21">
        <f t="shared" si="4"/>
        <v>-3.3696743527687726E-5</v>
      </c>
      <c r="L77" s="3"/>
      <c r="M77" s="15">
        <v>0</v>
      </c>
      <c r="N77" s="15"/>
      <c r="O77" s="15">
        <v>-2065461529</v>
      </c>
      <c r="P77" s="15"/>
      <c r="Q77" s="15">
        <v>0</v>
      </c>
      <c r="R77" s="15"/>
      <c r="S77" s="15">
        <v>-2065461529</v>
      </c>
      <c r="T77" s="3"/>
      <c r="U77" s="19">
        <f t="shared" si="3"/>
        <v>-7.9527105002145108E-5</v>
      </c>
    </row>
    <row r="78" spans="1:21" ht="18.75" x14ac:dyDescent="0.45">
      <c r="A78" s="2" t="s">
        <v>85</v>
      </c>
      <c r="C78" s="15">
        <v>0</v>
      </c>
      <c r="D78" s="15"/>
      <c r="E78" s="15">
        <v>-63789356</v>
      </c>
      <c r="F78" s="15"/>
      <c r="G78" s="15">
        <v>0</v>
      </c>
      <c r="H78" s="15"/>
      <c r="I78" s="15">
        <v>-63789356</v>
      </c>
      <c r="J78" s="3"/>
      <c r="K78" s="21">
        <f t="shared" si="4"/>
        <v>-1.3484832723103576E-5</v>
      </c>
      <c r="L78" s="3"/>
      <c r="M78" s="15">
        <v>0</v>
      </c>
      <c r="N78" s="15"/>
      <c r="O78" s="15">
        <v>-63789356</v>
      </c>
      <c r="P78" s="15"/>
      <c r="Q78" s="15">
        <v>0</v>
      </c>
      <c r="R78" s="15"/>
      <c r="S78" s="15">
        <v>-63789356</v>
      </c>
      <c r="T78" s="3"/>
      <c r="U78" s="19">
        <f t="shared" si="3"/>
        <v>-2.4561013320288354E-6</v>
      </c>
    </row>
    <row r="79" spans="1:21" ht="18.75" x14ac:dyDescent="0.45">
      <c r="A79" s="2" t="s">
        <v>41</v>
      </c>
      <c r="C79" s="15">
        <v>0</v>
      </c>
      <c r="D79" s="15"/>
      <c r="E79" s="15">
        <v>-1225207601</v>
      </c>
      <c r="F79" s="15"/>
      <c r="G79" s="15">
        <v>0</v>
      </c>
      <c r="H79" s="15"/>
      <c r="I79" s="15">
        <v>-1225207601</v>
      </c>
      <c r="J79" s="3"/>
      <c r="K79" s="21">
        <f t="shared" si="4"/>
        <v>-2.5900433217353739E-4</v>
      </c>
      <c r="L79" s="3"/>
      <c r="M79" s="15">
        <v>0</v>
      </c>
      <c r="N79" s="15"/>
      <c r="O79" s="15">
        <v>-10326373055</v>
      </c>
      <c r="P79" s="15"/>
      <c r="Q79" s="15">
        <v>0</v>
      </c>
      <c r="R79" s="15"/>
      <c r="S79" s="15">
        <v>-10326373055</v>
      </c>
      <c r="T79" s="3"/>
      <c r="U79" s="19">
        <f t="shared" si="3"/>
        <v>-3.9759954020247786E-4</v>
      </c>
    </row>
    <row r="80" spans="1:21" ht="18.75" x14ac:dyDescent="0.45">
      <c r="A80" s="2" t="s">
        <v>80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3"/>
      <c r="K80" s="21">
        <f t="shared" si="4"/>
        <v>0</v>
      </c>
      <c r="L80" s="3"/>
      <c r="M80" s="15">
        <v>0</v>
      </c>
      <c r="N80" s="15"/>
      <c r="O80" s="15">
        <v>1724237878</v>
      </c>
      <c r="P80" s="15"/>
      <c r="Q80" s="15">
        <v>0</v>
      </c>
      <c r="R80" s="15"/>
      <c r="S80" s="15">
        <v>1724237878</v>
      </c>
      <c r="T80" s="3"/>
      <c r="U80" s="19">
        <f t="shared" si="3"/>
        <v>6.638886507790379E-5</v>
      </c>
    </row>
    <row r="81" spans="1:21" ht="18.75" x14ac:dyDescent="0.45">
      <c r="A81" s="2" t="s">
        <v>20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v>0</v>
      </c>
      <c r="J81" s="3"/>
      <c r="K81" s="21">
        <f t="shared" si="4"/>
        <v>0</v>
      </c>
      <c r="L81" s="3"/>
      <c r="M81" s="15">
        <v>0</v>
      </c>
      <c r="N81" s="15"/>
      <c r="O81" s="15">
        <v>-164035</v>
      </c>
      <c r="P81" s="15"/>
      <c r="Q81" s="15">
        <v>0</v>
      </c>
      <c r="R81" s="15"/>
      <c r="S81" s="15">
        <v>-164035</v>
      </c>
      <c r="T81" s="3"/>
      <c r="U81" s="19">
        <f t="shared" si="3"/>
        <v>-6.3158904128041362E-9</v>
      </c>
    </row>
    <row r="82" spans="1:21" ht="18.75" x14ac:dyDescent="0.45">
      <c r="A82" s="2" t="s">
        <v>36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v>0</v>
      </c>
      <c r="J82" s="3"/>
      <c r="K82" s="21">
        <f t="shared" si="4"/>
        <v>0</v>
      </c>
      <c r="L82" s="3"/>
      <c r="M82" s="15">
        <v>0</v>
      </c>
      <c r="N82" s="15"/>
      <c r="O82" s="15">
        <v>-167300</v>
      </c>
      <c r="P82" s="15"/>
      <c r="Q82" s="15">
        <v>0</v>
      </c>
      <c r="R82" s="15"/>
      <c r="S82" s="15">
        <v>-167300</v>
      </c>
      <c r="T82" s="3"/>
      <c r="U82" s="19">
        <f t="shared" si="3"/>
        <v>-6.4416037190973389E-9</v>
      </c>
    </row>
    <row r="83" spans="1:21" ht="18.75" x14ac:dyDescent="0.45">
      <c r="A83" s="2" t="s">
        <v>22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v>0</v>
      </c>
      <c r="J83" s="3"/>
      <c r="K83" s="21">
        <f t="shared" si="4"/>
        <v>0</v>
      </c>
      <c r="L83" s="3"/>
      <c r="M83" s="15">
        <v>0</v>
      </c>
      <c r="N83" s="15"/>
      <c r="O83" s="15">
        <v>-370511</v>
      </c>
      <c r="P83" s="15"/>
      <c r="Q83" s="15">
        <v>0</v>
      </c>
      <c r="R83" s="15"/>
      <c r="S83" s="15">
        <v>-370511</v>
      </c>
      <c r="T83" s="3"/>
      <c r="U83" s="19">
        <f t="shared" si="3"/>
        <v>-1.4265899794180956E-8</v>
      </c>
    </row>
    <row r="84" spans="1:21" ht="18.75" thickBot="1" x14ac:dyDescent="0.45">
      <c r="C84" s="14">
        <f>SUM(C8:C83)</f>
        <v>344909322003</v>
      </c>
      <c r="D84" s="15"/>
      <c r="E84" s="14">
        <f>SUM(E8:E83)</f>
        <v>-111827752582</v>
      </c>
      <c r="F84" s="15"/>
      <c r="G84" s="14">
        <f>SUM(G8:G83)</f>
        <v>14349750182</v>
      </c>
      <c r="H84" s="15"/>
      <c r="I84" s="14">
        <f>SUM(I8:I83)</f>
        <v>247431319603</v>
      </c>
      <c r="J84" s="3"/>
      <c r="K84" s="52">
        <f>SUM(K8:K83)</f>
        <v>5.230606114448362E-2</v>
      </c>
      <c r="L84" s="3"/>
      <c r="M84" s="7">
        <f>SUM(M8:M83)</f>
        <v>514841036257</v>
      </c>
      <c r="N84" s="3"/>
      <c r="O84" s="14">
        <f>SUM(O8:O83)</f>
        <v>-314066220610</v>
      </c>
      <c r="P84" s="3"/>
      <c r="Q84" s="7">
        <f>SUM(Q8:Q83)</f>
        <v>26880641369</v>
      </c>
      <c r="R84" s="3"/>
      <c r="S84" s="7">
        <f>SUM(S8:S83)</f>
        <v>227655457016</v>
      </c>
      <c r="T84" s="3"/>
      <c r="U84" s="20">
        <f>SUM(U8:U83)</f>
        <v>8.7654885749376583E-3</v>
      </c>
    </row>
    <row r="85" spans="1:21" ht="18.75" thickTop="1" x14ac:dyDescent="0.4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</sheetData>
  <mergeCells count="16">
    <mergeCell ref="A2:U2"/>
    <mergeCell ref="A3:U3"/>
    <mergeCell ref="A4:V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3"/>
  <sheetViews>
    <sheetView rightToLeft="1" topLeftCell="A34" workbookViewId="0">
      <selection activeCell="A6" sqref="A6:A7"/>
    </sheetView>
  </sheetViews>
  <sheetFormatPr defaultRowHeight="18" x14ac:dyDescent="0.4"/>
  <cols>
    <col min="1" max="1" width="64.42578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7.75" x14ac:dyDescent="0.4">
      <c r="A6" s="27" t="s">
        <v>458</v>
      </c>
      <c r="C6" s="25" t="s">
        <v>456</v>
      </c>
      <c r="D6" s="25" t="s">
        <v>456</v>
      </c>
      <c r="E6" s="25" t="s">
        <v>456</v>
      </c>
      <c r="F6" s="25" t="s">
        <v>456</v>
      </c>
      <c r="G6" s="25" t="s">
        <v>456</v>
      </c>
      <c r="H6" s="25" t="s">
        <v>456</v>
      </c>
      <c r="I6" s="25" t="s">
        <v>456</v>
      </c>
      <c r="K6" s="25" t="s">
        <v>457</v>
      </c>
      <c r="L6" s="25" t="s">
        <v>457</v>
      </c>
      <c r="M6" s="25" t="s">
        <v>457</v>
      </c>
      <c r="N6" s="25" t="s">
        <v>457</v>
      </c>
      <c r="O6" s="25" t="s">
        <v>457</v>
      </c>
      <c r="P6" s="25" t="s">
        <v>457</v>
      </c>
      <c r="Q6" s="25" t="s">
        <v>457</v>
      </c>
    </row>
    <row r="7" spans="1:17" ht="27.75" x14ac:dyDescent="0.4">
      <c r="A7" s="25" t="s">
        <v>458</v>
      </c>
      <c r="C7" s="25" t="s">
        <v>508</v>
      </c>
      <c r="E7" s="25" t="s">
        <v>505</v>
      </c>
      <c r="G7" s="25" t="s">
        <v>506</v>
      </c>
      <c r="I7" s="25" t="s">
        <v>509</v>
      </c>
      <c r="K7" s="26" t="s">
        <v>508</v>
      </c>
      <c r="M7" s="26" t="s">
        <v>505</v>
      </c>
      <c r="O7" s="25" t="s">
        <v>506</v>
      </c>
      <c r="Q7" s="25" t="s">
        <v>509</v>
      </c>
    </row>
    <row r="8" spans="1:17" ht="18.75" x14ac:dyDescent="0.45">
      <c r="A8" s="2" t="s">
        <v>189</v>
      </c>
      <c r="C8" s="13">
        <v>8575808753</v>
      </c>
      <c r="D8" s="13"/>
      <c r="E8" s="13">
        <v>2998946342</v>
      </c>
      <c r="F8" s="13"/>
      <c r="G8" s="13">
        <v>499911</v>
      </c>
      <c r="H8" s="13"/>
      <c r="I8" s="13">
        <v>11575255006</v>
      </c>
      <c r="J8" s="13"/>
      <c r="K8" s="13">
        <v>52962083073</v>
      </c>
      <c r="L8" s="13"/>
      <c r="M8" s="13">
        <v>2998946342</v>
      </c>
      <c r="N8" s="13"/>
      <c r="O8" s="13">
        <v>499911</v>
      </c>
      <c r="P8" s="13"/>
      <c r="Q8" s="13">
        <v>55961529326</v>
      </c>
    </row>
    <row r="9" spans="1:17" ht="18.75" x14ac:dyDescent="0.45">
      <c r="A9" s="2" t="s">
        <v>188</v>
      </c>
      <c r="C9" s="13">
        <v>35734658242</v>
      </c>
      <c r="D9" s="13"/>
      <c r="E9" s="13">
        <v>12497219469</v>
      </c>
      <c r="F9" s="13"/>
      <c r="G9" s="13">
        <v>499911</v>
      </c>
      <c r="H9" s="13"/>
      <c r="I9" s="13">
        <v>48232377622</v>
      </c>
      <c r="J9" s="13"/>
      <c r="K9" s="13">
        <v>220677862439</v>
      </c>
      <c r="L9" s="13"/>
      <c r="M9" s="13">
        <v>12497219469</v>
      </c>
      <c r="N9" s="13"/>
      <c r="O9" s="13">
        <v>499911</v>
      </c>
      <c r="P9" s="13"/>
      <c r="Q9" s="13">
        <v>233175581819</v>
      </c>
    </row>
    <row r="10" spans="1:17" ht="18.75" x14ac:dyDescent="0.45">
      <c r="A10" s="2" t="s">
        <v>185</v>
      </c>
      <c r="C10" s="13">
        <v>42881756247</v>
      </c>
      <c r="D10" s="13"/>
      <c r="E10" s="13">
        <v>14996776341</v>
      </c>
      <c r="F10" s="13"/>
      <c r="G10" s="13">
        <v>499911</v>
      </c>
      <c r="H10" s="13"/>
      <c r="I10" s="13">
        <v>57879032499</v>
      </c>
      <c r="J10" s="13"/>
      <c r="K10" s="13">
        <v>264813793622</v>
      </c>
      <c r="L10" s="13"/>
      <c r="M10" s="13">
        <v>14996776341</v>
      </c>
      <c r="N10" s="13"/>
      <c r="O10" s="13">
        <v>499911</v>
      </c>
      <c r="P10" s="13"/>
      <c r="Q10" s="13">
        <v>279811069874</v>
      </c>
    </row>
    <row r="11" spans="1:17" ht="18.75" x14ac:dyDescent="0.45">
      <c r="A11" s="2" t="s">
        <v>170</v>
      </c>
      <c r="C11" s="13">
        <v>14486014388</v>
      </c>
      <c r="D11" s="13"/>
      <c r="E11" s="13">
        <v>-141598281250</v>
      </c>
      <c r="F11" s="13"/>
      <c r="G11" s="13">
        <v>167480000000</v>
      </c>
      <c r="H11" s="13"/>
      <c r="I11" s="13">
        <v>40367733138</v>
      </c>
      <c r="J11" s="13"/>
      <c r="K11" s="13">
        <v>202739343384</v>
      </c>
      <c r="L11" s="13"/>
      <c r="M11" s="13">
        <v>0</v>
      </c>
      <c r="N11" s="13"/>
      <c r="O11" s="13">
        <v>167480000000</v>
      </c>
      <c r="P11" s="13"/>
      <c r="Q11" s="13">
        <v>370219343384</v>
      </c>
    </row>
    <row r="12" spans="1:17" ht="18.75" x14ac:dyDescent="0.45">
      <c r="A12" s="2" t="s">
        <v>173</v>
      </c>
      <c r="C12" s="13">
        <v>126200750513</v>
      </c>
      <c r="D12" s="13"/>
      <c r="E12" s="13">
        <v>-13141223851</v>
      </c>
      <c r="F12" s="13"/>
      <c r="G12" s="13">
        <v>206759225259</v>
      </c>
      <c r="H12" s="13"/>
      <c r="I12" s="13">
        <v>319818751921</v>
      </c>
      <c r="J12" s="13"/>
      <c r="K12" s="13">
        <v>594010065582</v>
      </c>
      <c r="L12" s="13"/>
      <c r="M12" s="13">
        <v>95117102788</v>
      </c>
      <c r="N12" s="13"/>
      <c r="O12" s="13">
        <v>206759225259</v>
      </c>
      <c r="P12" s="13"/>
      <c r="Q12" s="13">
        <v>895886393629</v>
      </c>
    </row>
    <row r="13" spans="1:17" ht="18.75" x14ac:dyDescent="0.45">
      <c r="A13" s="2" t="s">
        <v>112</v>
      </c>
      <c r="C13" s="13">
        <v>8643474264</v>
      </c>
      <c r="D13" s="13"/>
      <c r="E13" s="13">
        <v>-38917944844</v>
      </c>
      <c r="F13" s="13"/>
      <c r="G13" s="13">
        <v>40587978469</v>
      </c>
      <c r="H13" s="13"/>
      <c r="I13" s="13">
        <v>10313507889</v>
      </c>
      <c r="J13" s="13"/>
      <c r="K13" s="13">
        <v>379340278464</v>
      </c>
      <c r="L13" s="13"/>
      <c r="M13" s="13">
        <v>0</v>
      </c>
      <c r="N13" s="13"/>
      <c r="O13" s="13">
        <v>40587978469</v>
      </c>
      <c r="P13" s="13"/>
      <c r="Q13" s="13">
        <v>419928256933</v>
      </c>
    </row>
    <row r="14" spans="1:17" ht="18.75" x14ac:dyDescent="0.45">
      <c r="A14" s="2" t="s">
        <v>125</v>
      </c>
      <c r="C14" s="13">
        <v>0</v>
      </c>
      <c r="D14" s="13"/>
      <c r="E14" s="13">
        <v>-553314644</v>
      </c>
      <c r="F14" s="13"/>
      <c r="G14" s="13">
        <v>629288139</v>
      </c>
      <c r="H14" s="13"/>
      <c r="I14" s="13">
        <v>75973495</v>
      </c>
      <c r="J14" s="13"/>
      <c r="K14" s="13">
        <v>0</v>
      </c>
      <c r="L14" s="13"/>
      <c r="M14" s="13">
        <v>0</v>
      </c>
      <c r="N14" s="13"/>
      <c r="O14" s="13">
        <v>629288139</v>
      </c>
      <c r="P14" s="13"/>
      <c r="Q14" s="13">
        <v>629288139</v>
      </c>
    </row>
    <row r="15" spans="1:17" ht="18.75" x14ac:dyDescent="0.45">
      <c r="A15" s="2" t="s">
        <v>193</v>
      </c>
      <c r="C15" s="13">
        <v>12848966314</v>
      </c>
      <c r="D15" s="13"/>
      <c r="E15" s="13">
        <v>-14987283062</v>
      </c>
      <c r="F15" s="13"/>
      <c r="G15" s="13">
        <v>15178531250</v>
      </c>
      <c r="H15" s="13"/>
      <c r="I15" s="13">
        <v>13040214502</v>
      </c>
      <c r="J15" s="13"/>
      <c r="K15" s="13">
        <v>90183551914</v>
      </c>
      <c r="L15" s="13"/>
      <c r="M15" s="13">
        <v>0</v>
      </c>
      <c r="N15" s="13"/>
      <c r="O15" s="13">
        <v>15178531250</v>
      </c>
      <c r="P15" s="13"/>
      <c r="Q15" s="13">
        <v>105362083164</v>
      </c>
    </row>
    <row r="16" spans="1:17" ht="18.75" x14ac:dyDescent="0.45">
      <c r="A16" s="2" t="s">
        <v>220</v>
      </c>
      <c r="C16" s="13">
        <v>0</v>
      </c>
      <c r="D16" s="13"/>
      <c r="E16" s="13">
        <v>13873707808</v>
      </c>
      <c r="F16" s="13"/>
      <c r="G16" s="13">
        <v>0</v>
      </c>
      <c r="H16" s="13"/>
      <c r="I16" s="13">
        <v>13873707808</v>
      </c>
      <c r="J16" s="13"/>
      <c r="K16" s="13">
        <v>0</v>
      </c>
      <c r="L16" s="13"/>
      <c r="M16" s="13">
        <v>35704957186</v>
      </c>
      <c r="N16" s="13"/>
      <c r="O16" s="13">
        <v>-256599185</v>
      </c>
      <c r="P16" s="13"/>
      <c r="Q16" s="13">
        <v>35448358001</v>
      </c>
    </row>
    <row r="17" spans="1:17" ht="18.75" x14ac:dyDescent="0.45">
      <c r="A17" s="2" t="s">
        <v>143</v>
      </c>
      <c r="C17" s="13">
        <v>36475765737</v>
      </c>
      <c r="D17" s="13"/>
      <c r="E17" s="13">
        <v>2976960328</v>
      </c>
      <c r="F17" s="13"/>
      <c r="G17" s="13">
        <v>0</v>
      </c>
      <c r="H17" s="13"/>
      <c r="I17" s="13">
        <v>39452726065</v>
      </c>
      <c r="J17" s="13"/>
      <c r="K17" s="13">
        <v>150052247190</v>
      </c>
      <c r="L17" s="13"/>
      <c r="M17" s="13">
        <v>9324794859</v>
      </c>
      <c r="N17" s="13"/>
      <c r="O17" s="13">
        <v>2980000000</v>
      </c>
      <c r="P17" s="13"/>
      <c r="Q17" s="13">
        <v>162357042049</v>
      </c>
    </row>
    <row r="18" spans="1:17" ht="18.75" x14ac:dyDescent="0.45">
      <c r="A18" s="2" t="s">
        <v>211</v>
      </c>
      <c r="C18" s="13">
        <v>0</v>
      </c>
      <c r="D18" s="13"/>
      <c r="E18" s="13">
        <v>134770436609</v>
      </c>
      <c r="F18" s="13"/>
      <c r="G18" s="13">
        <v>0</v>
      </c>
      <c r="H18" s="13"/>
      <c r="I18" s="13">
        <v>134770436609</v>
      </c>
      <c r="J18" s="13"/>
      <c r="K18" s="13">
        <v>0</v>
      </c>
      <c r="L18" s="13"/>
      <c r="M18" s="13">
        <v>609408426595</v>
      </c>
      <c r="N18" s="13"/>
      <c r="O18" s="13">
        <v>1538687</v>
      </c>
      <c r="P18" s="13"/>
      <c r="Q18" s="13">
        <v>609409965282</v>
      </c>
    </row>
    <row r="19" spans="1:17" ht="18.75" x14ac:dyDescent="0.45">
      <c r="A19" s="2" t="s">
        <v>208</v>
      </c>
      <c r="C19" s="13">
        <v>0</v>
      </c>
      <c r="D19" s="13"/>
      <c r="E19" s="13">
        <v>202155109960</v>
      </c>
      <c r="F19" s="13"/>
      <c r="G19" s="13">
        <v>0</v>
      </c>
      <c r="H19" s="13"/>
      <c r="I19" s="13">
        <v>202155109960</v>
      </c>
      <c r="J19" s="13"/>
      <c r="K19" s="13">
        <v>0</v>
      </c>
      <c r="L19" s="13"/>
      <c r="M19" s="13">
        <v>918940740731</v>
      </c>
      <c r="N19" s="13"/>
      <c r="O19" s="13">
        <v>1456747</v>
      </c>
      <c r="P19" s="13"/>
      <c r="Q19" s="13">
        <v>918942197478</v>
      </c>
    </row>
    <row r="20" spans="1:17" ht="18.75" x14ac:dyDescent="0.45">
      <c r="A20" s="2" t="s">
        <v>223</v>
      </c>
      <c r="C20" s="13">
        <v>0</v>
      </c>
      <c r="D20" s="13"/>
      <c r="E20" s="13">
        <v>67051784587</v>
      </c>
      <c r="F20" s="13"/>
      <c r="G20" s="13">
        <v>0</v>
      </c>
      <c r="H20" s="13"/>
      <c r="I20" s="13">
        <v>67051784587</v>
      </c>
      <c r="J20" s="13"/>
      <c r="K20" s="13">
        <v>0</v>
      </c>
      <c r="L20" s="13"/>
      <c r="M20" s="13">
        <v>403559480302</v>
      </c>
      <c r="N20" s="13"/>
      <c r="O20" s="13">
        <v>7830919</v>
      </c>
      <c r="P20" s="13"/>
      <c r="Q20" s="13">
        <v>403567311221</v>
      </c>
    </row>
    <row r="21" spans="1:17" ht="18.75" x14ac:dyDescent="0.45">
      <c r="A21" s="2" t="s">
        <v>468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14047020313</v>
      </c>
      <c r="L21" s="13"/>
      <c r="M21" s="13">
        <v>0</v>
      </c>
      <c r="N21" s="13"/>
      <c r="O21" s="13">
        <v>2786433574</v>
      </c>
      <c r="P21" s="13"/>
      <c r="Q21" s="13">
        <v>16833453887</v>
      </c>
    </row>
    <row r="22" spans="1:17" ht="18.75" x14ac:dyDescent="0.45">
      <c r="A22" s="2" t="s">
        <v>122</v>
      </c>
      <c r="C22" s="13">
        <v>24691757367</v>
      </c>
      <c r="D22" s="13"/>
      <c r="E22" s="13">
        <v>0</v>
      </c>
      <c r="F22" s="13"/>
      <c r="G22" s="13">
        <v>0</v>
      </c>
      <c r="H22" s="13"/>
      <c r="I22" s="13">
        <v>24691757367</v>
      </c>
      <c r="J22" s="13"/>
      <c r="K22" s="13">
        <v>153737496561</v>
      </c>
      <c r="L22" s="13"/>
      <c r="M22" s="13">
        <v>33326268519</v>
      </c>
      <c r="N22" s="13"/>
      <c r="O22" s="13">
        <v>4283223</v>
      </c>
      <c r="P22" s="13"/>
      <c r="Q22" s="13">
        <v>187068048303</v>
      </c>
    </row>
    <row r="23" spans="1:17" ht="18.75" x14ac:dyDescent="0.45">
      <c r="A23" s="2" t="s">
        <v>137</v>
      </c>
      <c r="C23" s="13">
        <v>0</v>
      </c>
      <c r="D23" s="13"/>
      <c r="E23" s="13">
        <v>5827291795</v>
      </c>
      <c r="F23" s="13"/>
      <c r="G23" s="13">
        <v>0</v>
      </c>
      <c r="H23" s="13"/>
      <c r="I23" s="13">
        <v>5827291795</v>
      </c>
      <c r="J23" s="13"/>
      <c r="K23" s="13">
        <v>0</v>
      </c>
      <c r="L23" s="13"/>
      <c r="M23" s="13">
        <v>69654081635</v>
      </c>
      <c r="N23" s="13"/>
      <c r="O23" s="13">
        <v>5945348037</v>
      </c>
      <c r="P23" s="13"/>
      <c r="Q23" s="13">
        <v>75599429672</v>
      </c>
    </row>
    <row r="24" spans="1:17" ht="18.75" x14ac:dyDescent="0.45">
      <c r="A24" s="2" t="s">
        <v>464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22527663934</v>
      </c>
      <c r="L24" s="13"/>
      <c r="M24" s="13">
        <v>0</v>
      </c>
      <c r="N24" s="13"/>
      <c r="O24" s="13">
        <v>8829981931</v>
      </c>
      <c r="P24" s="13"/>
      <c r="Q24" s="13">
        <v>31357645865</v>
      </c>
    </row>
    <row r="25" spans="1:17" ht="18.75" x14ac:dyDescent="0.45">
      <c r="A25" s="2" t="s">
        <v>502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1946443051</v>
      </c>
      <c r="P25" s="13"/>
      <c r="Q25" s="13">
        <v>1946443051</v>
      </c>
    </row>
    <row r="26" spans="1:17" ht="18.75" x14ac:dyDescent="0.45">
      <c r="A26" s="2" t="s">
        <v>466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28261002019</v>
      </c>
      <c r="L26" s="13"/>
      <c r="M26" s="13">
        <v>0</v>
      </c>
      <c r="N26" s="13"/>
      <c r="O26" s="13">
        <v>3362124348</v>
      </c>
      <c r="P26" s="13"/>
      <c r="Q26" s="13">
        <v>31623126367</v>
      </c>
    </row>
    <row r="27" spans="1:17" ht="18.75" x14ac:dyDescent="0.45">
      <c r="A27" s="2" t="s">
        <v>503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0</v>
      </c>
      <c r="L27" s="13"/>
      <c r="M27" s="13">
        <v>0</v>
      </c>
      <c r="N27" s="13"/>
      <c r="O27" s="13">
        <v>1087768438</v>
      </c>
      <c r="P27" s="13"/>
      <c r="Q27" s="13">
        <v>1087768438</v>
      </c>
    </row>
    <row r="28" spans="1:17" ht="18.75" x14ac:dyDescent="0.45">
      <c r="A28" s="2" t="s">
        <v>155</v>
      </c>
      <c r="C28" s="13">
        <v>137838321131</v>
      </c>
      <c r="D28" s="13"/>
      <c r="E28" s="13">
        <v>112434478</v>
      </c>
      <c r="F28" s="13"/>
      <c r="G28" s="13">
        <v>0</v>
      </c>
      <c r="H28" s="13"/>
      <c r="I28" s="13">
        <v>137950755609</v>
      </c>
      <c r="J28" s="13"/>
      <c r="K28" s="13">
        <v>882860030495</v>
      </c>
      <c r="L28" s="13"/>
      <c r="M28" s="13">
        <v>-101191029800</v>
      </c>
      <c r="N28" s="13"/>
      <c r="O28" s="13">
        <v>0</v>
      </c>
      <c r="P28" s="13"/>
      <c r="Q28" s="13">
        <v>781669000695</v>
      </c>
    </row>
    <row r="29" spans="1:17" ht="18.75" x14ac:dyDescent="0.45">
      <c r="A29" s="2" t="s">
        <v>229</v>
      </c>
      <c r="C29" s="13">
        <v>6604943722</v>
      </c>
      <c r="D29" s="13"/>
      <c r="E29" s="13">
        <v>812060743</v>
      </c>
      <c r="F29" s="13"/>
      <c r="G29" s="13">
        <v>0</v>
      </c>
      <c r="H29" s="13"/>
      <c r="I29" s="13">
        <v>7417004465</v>
      </c>
      <c r="J29" s="13"/>
      <c r="K29" s="13">
        <v>6604943722</v>
      </c>
      <c r="L29" s="13"/>
      <c r="M29" s="13">
        <v>812060743</v>
      </c>
      <c r="N29" s="13"/>
      <c r="O29" s="13">
        <v>0</v>
      </c>
      <c r="P29" s="13"/>
      <c r="Q29" s="13">
        <v>7417004465</v>
      </c>
    </row>
    <row r="30" spans="1:17" ht="18.75" x14ac:dyDescent="0.45">
      <c r="A30" s="2" t="s">
        <v>232</v>
      </c>
      <c r="C30" s="13">
        <v>1886794520</v>
      </c>
      <c r="D30" s="13"/>
      <c r="E30" s="13">
        <v>-181250000</v>
      </c>
      <c r="F30" s="13"/>
      <c r="G30" s="13">
        <v>0</v>
      </c>
      <c r="H30" s="13"/>
      <c r="I30" s="13">
        <v>1705544520</v>
      </c>
      <c r="J30" s="13"/>
      <c r="K30" s="13">
        <v>1886794520</v>
      </c>
      <c r="L30" s="13"/>
      <c r="M30" s="13">
        <v>-181250000</v>
      </c>
      <c r="N30" s="13"/>
      <c r="O30" s="13">
        <v>0</v>
      </c>
      <c r="P30" s="13"/>
      <c r="Q30" s="13">
        <v>1705544520</v>
      </c>
    </row>
    <row r="31" spans="1:17" ht="18.75" x14ac:dyDescent="0.45">
      <c r="A31" s="2" t="s">
        <v>238</v>
      </c>
      <c r="C31" s="13">
        <v>6486693914</v>
      </c>
      <c r="D31" s="13"/>
      <c r="E31" s="13">
        <v>-326250000</v>
      </c>
      <c r="F31" s="13"/>
      <c r="G31" s="13">
        <v>0</v>
      </c>
      <c r="H31" s="13"/>
      <c r="I31" s="13">
        <v>6160443914</v>
      </c>
      <c r="J31" s="13"/>
      <c r="K31" s="13">
        <v>6486693914</v>
      </c>
      <c r="L31" s="13"/>
      <c r="M31" s="13">
        <v>-326250000</v>
      </c>
      <c r="N31" s="13"/>
      <c r="O31" s="13">
        <v>0</v>
      </c>
      <c r="P31" s="13"/>
      <c r="Q31" s="13">
        <v>6160443914</v>
      </c>
    </row>
    <row r="32" spans="1:17" ht="18.75" x14ac:dyDescent="0.45">
      <c r="A32" s="2" t="s">
        <v>226</v>
      </c>
      <c r="C32" s="13">
        <v>41035605513</v>
      </c>
      <c r="D32" s="13"/>
      <c r="E32" s="13">
        <v>8549061651</v>
      </c>
      <c r="F32" s="13"/>
      <c r="G32" s="13">
        <v>0</v>
      </c>
      <c r="H32" s="13"/>
      <c r="I32" s="13">
        <v>49584667164</v>
      </c>
      <c r="J32" s="13"/>
      <c r="K32" s="13">
        <v>41035605513</v>
      </c>
      <c r="L32" s="13"/>
      <c r="M32" s="13">
        <v>8549061651</v>
      </c>
      <c r="N32" s="13"/>
      <c r="O32" s="13">
        <v>0</v>
      </c>
      <c r="P32" s="13"/>
      <c r="Q32" s="13">
        <v>49584667164</v>
      </c>
    </row>
    <row r="33" spans="1:17" ht="18.75" x14ac:dyDescent="0.45">
      <c r="A33" s="2" t="s">
        <v>116</v>
      </c>
      <c r="C33" s="13">
        <v>108905744086</v>
      </c>
      <c r="D33" s="13"/>
      <c r="E33" s="13">
        <v>0</v>
      </c>
      <c r="F33" s="13"/>
      <c r="G33" s="13">
        <v>0</v>
      </c>
      <c r="H33" s="13"/>
      <c r="I33" s="13">
        <v>108905744086</v>
      </c>
      <c r="J33" s="13"/>
      <c r="K33" s="13">
        <v>419100986804</v>
      </c>
      <c r="L33" s="13"/>
      <c r="M33" s="13">
        <v>-1359375000</v>
      </c>
      <c r="N33" s="13"/>
      <c r="O33" s="13">
        <v>0</v>
      </c>
      <c r="P33" s="13"/>
      <c r="Q33" s="13">
        <v>417741611804</v>
      </c>
    </row>
    <row r="34" spans="1:17" ht="18.75" x14ac:dyDescent="0.45">
      <c r="A34" s="2" t="s">
        <v>149</v>
      </c>
      <c r="C34" s="13">
        <v>57507988530</v>
      </c>
      <c r="D34" s="13"/>
      <c r="E34" s="13">
        <v>0</v>
      </c>
      <c r="F34" s="13"/>
      <c r="G34" s="13">
        <v>0</v>
      </c>
      <c r="H34" s="13"/>
      <c r="I34" s="13">
        <v>57507988530</v>
      </c>
      <c r="J34" s="13"/>
      <c r="K34" s="13">
        <v>340269664671</v>
      </c>
      <c r="L34" s="13"/>
      <c r="M34" s="13">
        <v>-724997100</v>
      </c>
      <c r="N34" s="13"/>
      <c r="O34" s="13">
        <v>0</v>
      </c>
      <c r="P34" s="13"/>
      <c r="Q34" s="13">
        <v>339544667571</v>
      </c>
    </row>
    <row r="35" spans="1:17" ht="18.75" x14ac:dyDescent="0.45">
      <c r="A35" s="2" t="s">
        <v>176</v>
      </c>
      <c r="C35" s="13">
        <v>61340080517</v>
      </c>
      <c r="D35" s="13"/>
      <c r="E35" s="13">
        <v>9917202181</v>
      </c>
      <c r="F35" s="13"/>
      <c r="G35" s="13">
        <v>0</v>
      </c>
      <c r="H35" s="13"/>
      <c r="I35" s="13">
        <v>71257282698</v>
      </c>
      <c r="J35" s="13"/>
      <c r="K35" s="13">
        <v>324475168037</v>
      </c>
      <c r="L35" s="13"/>
      <c r="M35" s="13">
        <v>32067748951</v>
      </c>
      <c r="N35" s="13"/>
      <c r="O35" s="13">
        <v>0</v>
      </c>
      <c r="P35" s="13"/>
      <c r="Q35" s="13">
        <v>356542916988</v>
      </c>
    </row>
    <row r="36" spans="1:17" ht="18.75" x14ac:dyDescent="0.45">
      <c r="A36" s="2" t="s">
        <v>241</v>
      </c>
      <c r="C36" s="13">
        <v>14379481672</v>
      </c>
      <c r="D36" s="13"/>
      <c r="E36" s="13">
        <v>-201250000</v>
      </c>
      <c r="F36" s="13"/>
      <c r="G36" s="13">
        <v>0</v>
      </c>
      <c r="H36" s="13"/>
      <c r="I36" s="13">
        <v>14178231672</v>
      </c>
      <c r="J36" s="13"/>
      <c r="K36" s="13">
        <v>14379481672</v>
      </c>
      <c r="L36" s="13"/>
      <c r="M36" s="13">
        <v>-201250000</v>
      </c>
      <c r="N36" s="13"/>
      <c r="O36" s="13">
        <v>0</v>
      </c>
      <c r="P36" s="13"/>
      <c r="Q36" s="13">
        <v>14178231672</v>
      </c>
    </row>
    <row r="37" spans="1:17" ht="18.75" x14ac:dyDescent="0.45">
      <c r="A37" s="2" t="s">
        <v>247</v>
      </c>
      <c r="C37" s="13">
        <v>68632273944</v>
      </c>
      <c r="D37" s="13"/>
      <c r="E37" s="13">
        <v>0</v>
      </c>
      <c r="F37" s="13"/>
      <c r="G37" s="13">
        <v>0</v>
      </c>
      <c r="H37" s="13"/>
      <c r="I37" s="13">
        <v>68632273944</v>
      </c>
      <c r="J37" s="13"/>
      <c r="K37" s="13">
        <v>423626794344</v>
      </c>
      <c r="L37" s="13"/>
      <c r="M37" s="13">
        <v>0</v>
      </c>
      <c r="N37" s="13"/>
      <c r="O37" s="13">
        <v>0</v>
      </c>
      <c r="P37" s="13"/>
      <c r="Q37" s="13">
        <v>423626794344</v>
      </c>
    </row>
    <row r="38" spans="1:17" ht="18.75" x14ac:dyDescent="0.45">
      <c r="A38" s="2" t="s">
        <v>251</v>
      </c>
      <c r="C38" s="13">
        <v>64356150081</v>
      </c>
      <c r="D38" s="13"/>
      <c r="E38" s="13">
        <v>0</v>
      </c>
      <c r="F38" s="13"/>
      <c r="G38" s="13">
        <v>0</v>
      </c>
      <c r="H38" s="13"/>
      <c r="I38" s="13">
        <v>64356150081</v>
      </c>
      <c r="J38" s="13"/>
      <c r="K38" s="13">
        <v>397232788431</v>
      </c>
      <c r="L38" s="13"/>
      <c r="M38" s="13">
        <v>0</v>
      </c>
      <c r="N38" s="13"/>
      <c r="O38" s="13">
        <v>0</v>
      </c>
      <c r="P38" s="13"/>
      <c r="Q38" s="13">
        <v>397232788431</v>
      </c>
    </row>
    <row r="39" spans="1:17" ht="18.75" x14ac:dyDescent="0.45">
      <c r="A39" s="2" t="s">
        <v>140</v>
      </c>
      <c r="C39" s="13">
        <v>16674766770</v>
      </c>
      <c r="D39" s="13"/>
      <c r="E39" s="13">
        <v>0</v>
      </c>
      <c r="F39" s="13"/>
      <c r="G39" s="13">
        <v>0</v>
      </c>
      <c r="H39" s="13"/>
      <c r="I39" s="13">
        <v>16674766770</v>
      </c>
      <c r="J39" s="13"/>
      <c r="K39" s="13">
        <v>105964490049</v>
      </c>
      <c r="L39" s="13"/>
      <c r="M39" s="13">
        <v>0</v>
      </c>
      <c r="N39" s="13"/>
      <c r="O39" s="13">
        <v>0</v>
      </c>
      <c r="P39" s="13"/>
      <c r="Q39" s="13">
        <v>105964490049</v>
      </c>
    </row>
    <row r="40" spans="1:17" ht="18.75" x14ac:dyDescent="0.45">
      <c r="A40" s="2" t="s">
        <v>146</v>
      </c>
      <c r="C40" s="13">
        <v>148701956512</v>
      </c>
      <c r="D40" s="13"/>
      <c r="E40" s="13">
        <v>0</v>
      </c>
      <c r="F40" s="13"/>
      <c r="G40" s="13">
        <v>0</v>
      </c>
      <c r="H40" s="13"/>
      <c r="I40" s="13">
        <v>148701956512</v>
      </c>
      <c r="J40" s="13"/>
      <c r="K40" s="13">
        <v>905714650655</v>
      </c>
      <c r="L40" s="13"/>
      <c r="M40" s="13">
        <v>-250949487159</v>
      </c>
      <c r="N40" s="13"/>
      <c r="O40" s="13">
        <v>0</v>
      </c>
      <c r="P40" s="13"/>
      <c r="Q40" s="13">
        <v>654765163496</v>
      </c>
    </row>
    <row r="41" spans="1:17" ht="18.75" x14ac:dyDescent="0.45">
      <c r="A41" s="2" t="s">
        <v>167</v>
      </c>
      <c r="C41" s="13">
        <v>122275593085</v>
      </c>
      <c r="D41" s="13"/>
      <c r="E41" s="13">
        <v>0</v>
      </c>
      <c r="F41" s="13"/>
      <c r="G41" s="13">
        <v>0</v>
      </c>
      <c r="H41" s="13"/>
      <c r="I41" s="13">
        <v>122275593085</v>
      </c>
      <c r="J41" s="13"/>
      <c r="K41" s="13">
        <v>789218317265</v>
      </c>
      <c r="L41" s="13"/>
      <c r="M41" s="13">
        <v>0</v>
      </c>
      <c r="N41" s="13"/>
      <c r="O41" s="13">
        <v>0</v>
      </c>
      <c r="P41" s="13"/>
      <c r="Q41" s="13">
        <v>789218317265</v>
      </c>
    </row>
    <row r="42" spans="1:17" ht="18.75" x14ac:dyDescent="0.45">
      <c r="A42" s="2" t="s">
        <v>119</v>
      </c>
      <c r="C42" s="13">
        <v>143155030841</v>
      </c>
      <c r="D42" s="13"/>
      <c r="E42" s="13">
        <v>-194956857663</v>
      </c>
      <c r="F42" s="13"/>
      <c r="G42" s="13">
        <v>0</v>
      </c>
      <c r="H42" s="13"/>
      <c r="I42" s="13">
        <v>-51801826822</v>
      </c>
      <c r="J42" s="13"/>
      <c r="K42" s="13">
        <v>881986627947</v>
      </c>
      <c r="L42" s="13"/>
      <c r="M42" s="13">
        <v>-294934733388</v>
      </c>
      <c r="N42" s="13"/>
      <c r="O42" s="13">
        <v>0</v>
      </c>
      <c r="P42" s="13"/>
      <c r="Q42" s="13">
        <v>587051894559</v>
      </c>
    </row>
    <row r="43" spans="1:17" ht="18.75" x14ac:dyDescent="0.45">
      <c r="A43" s="2" t="s">
        <v>254</v>
      </c>
      <c r="C43" s="13">
        <v>8580750405</v>
      </c>
      <c r="D43" s="13"/>
      <c r="E43" s="13">
        <v>0</v>
      </c>
      <c r="F43" s="13"/>
      <c r="G43" s="13">
        <v>0</v>
      </c>
      <c r="H43" s="13"/>
      <c r="I43" s="13">
        <v>8580750405</v>
      </c>
      <c r="J43" s="13"/>
      <c r="K43" s="13">
        <v>52963942155</v>
      </c>
      <c r="L43" s="13"/>
      <c r="M43" s="13">
        <v>0</v>
      </c>
      <c r="N43" s="13"/>
      <c r="O43" s="13">
        <v>0</v>
      </c>
      <c r="P43" s="13"/>
      <c r="Q43" s="13">
        <v>52963942155</v>
      </c>
    </row>
    <row r="44" spans="1:17" ht="18.75" x14ac:dyDescent="0.45">
      <c r="A44" s="2" t="s">
        <v>164</v>
      </c>
      <c r="C44" s="13">
        <v>282895395786</v>
      </c>
      <c r="D44" s="13"/>
      <c r="E44" s="13">
        <v>0</v>
      </c>
      <c r="F44" s="13"/>
      <c r="G44" s="13">
        <v>0</v>
      </c>
      <c r="H44" s="13"/>
      <c r="I44" s="13">
        <v>282895395786</v>
      </c>
      <c r="J44" s="13"/>
      <c r="K44" s="13">
        <v>1661374035992</v>
      </c>
      <c r="L44" s="13"/>
      <c r="M44" s="13">
        <v>0</v>
      </c>
      <c r="N44" s="13"/>
      <c r="O44" s="13">
        <v>0</v>
      </c>
      <c r="P44" s="13"/>
      <c r="Q44" s="13">
        <v>1661374035992</v>
      </c>
    </row>
    <row r="45" spans="1:17" ht="18.75" x14ac:dyDescent="0.45">
      <c r="A45" s="2" t="s">
        <v>161</v>
      </c>
      <c r="C45" s="13">
        <v>70335857191</v>
      </c>
      <c r="D45" s="13"/>
      <c r="E45" s="13">
        <v>52773773629</v>
      </c>
      <c r="F45" s="13"/>
      <c r="G45" s="13">
        <v>0</v>
      </c>
      <c r="H45" s="13"/>
      <c r="I45" s="13">
        <v>123109630820</v>
      </c>
      <c r="J45" s="13"/>
      <c r="K45" s="13">
        <v>391918977557</v>
      </c>
      <c r="L45" s="13"/>
      <c r="M45" s="13">
        <v>38381750000</v>
      </c>
      <c r="N45" s="13"/>
      <c r="O45" s="13">
        <v>0</v>
      </c>
      <c r="P45" s="13"/>
      <c r="Q45" s="13">
        <v>430300727557</v>
      </c>
    </row>
    <row r="46" spans="1:17" ht="18.75" x14ac:dyDescent="0.45">
      <c r="A46" s="2" t="s">
        <v>158</v>
      </c>
      <c r="C46" s="13">
        <v>1282561</v>
      </c>
      <c r="D46" s="13"/>
      <c r="E46" s="13">
        <v>-1297764</v>
      </c>
      <c r="F46" s="13"/>
      <c r="G46" s="13">
        <v>0</v>
      </c>
      <c r="H46" s="13"/>
      <c r="I46" s="13">
        <v>-15203</v>
      </c>
      <c r="J46" s="13"/>
      <c r="K46" s="13">
        <v>8341592</v>
      </c>
      <c r="L46" s="13"/>
      <c r="M46" s="13">
        <v>6238869</v>
      </c>
      <c r="N46" s="13"/>
      <c r="O46" s="13">
        <v>0</v>
      </c>
      <c r="P46" s="13"/>
      <c r="Q46" s="13">
        <v>14580461</v>
      </c>
    </row>
    <row r="47" spans="1:17" ht="18.75" x14ac:dyDescent="0.45">
      <c r="A47" s="2" t="s">
        <v>152</v>
      </c>
      <c r="C47" s="13">
        <v>11876894385</v>
      </c>
      <c r="D47" s="13"/>
      <c r="E47" s="13">
        <v>39988751</v>
      </c>
      <c r="F47" s="13"/>
      <c r="G47" s="13">
        <v>0</v>
      </c>
      <c r="H47" s="13"/>
      <c r="I47" s="13">
        <v>11916883136</v>
      </c>
      <c r="J47" s="13"/>
      <c r="K47" s="13">
        <v>74014519379</v>
      </c>
      <c r="L47" s="13"/>
      <c r="M47" s="13">
        <v>3094129588</v>
      </c>
      <c r="N47" s="13"/>
      <c r="O47" s="13">
        <v>0</v>
      </c>
      <c r="P47" s="13"/>
      <c r="Q47" s="13">
        <v>77108648967</v>
      </c>
    </row>
    <row r="48" spans="1:17" ht="18.75" x14ac:dyDescent="0.45">
      <c r="A48" s="2" t="s">
        <v>182</v>
      </c>
      <c r="C48" s="13">
        <v>57085088010</v>
      </c>
      <c r="D48" s="13"/>
      <c r="E48" s="13">
        <v>0</v>
      </c>
      <c r="F48" s="13"/>
      <c r="G48" s="13">
        <v>0</v>
      </c>
      <c r="H48" s="13"/>
      <c r="I48" s="13">
        <v>57085088010</v>
      </c>
      <c r="J48" s="13"/>
      <c r="K48" s="13">
        <v>342658622100</v>
      </c>
      <c r="L48" s="13"/>
      <c r="M48" s="13">
        <v>-77794897118</v>
      </c>
      <c r="N48" s="13"/>
      <c r="O48" s="13">
        <v>0</v>
      </c>
      <c r="P48" s="13"/>
      <c r="Q48" s="13">
        <v>264863724982</v>
      </c>
    </row>
    <row r="49" spans="1:17" ht="18.75" x14ac:dyDescent="0.45">
      <c r="A49" s="2" t="s">
        <v>190</v>
      </c>
      <c r="C49" s="13">
        <v>29766950405</v>
      </c>
      <c r="D49" s="13"/>
      <c r="E49" s="13">
        <v>0</v>
      </c>
      <c r="F49" s="13"/>
      <c r="G49" s="13">
        <v>0</v>
      </c>
      <c r="H49" s="13"/>
      <c r="I49" s="13">
        <v>29766950405</v>
      </c>
      <c r="J49" s="13"/>
      <c r="K49" s="13">
        <v>178839955185</v>
      </c>
      <c r="L49" s="13"/>
      <c r="M49" s="13">
        <v>0</v>
      </c>
      <c r="N49" s="13"/>
      <c r="O49" s="13">
        <v>0</v>
      </c>
      <c r="P49" s="13"/>
      <c r="Q49" s="13">
        <v>178839955185</v>
      </c>
    </row>
    <row r="50" spans="1:17" ht="18.75" x14ac:dyDescent="0.45">
      <c r="A50" s="2" t="s">
        <v>179</v>
      </c>
      <c r="C50" s="13">
        <v>2293798421</v>
      </c>
      <c r="D50" s="13"/>
      <c r="E50" s="13">
        <v>4582068929</v>
      </c>
      <c r="F50" s="13"/>
      <c r="G50" s="13">
        <v>0</v>
      </c>
      <c r="H50" s="13"/>
      <c r="I50" s="13">
        <v>6875867350</v>
      </c>
      <c r="J50" s="13"/>
      <c r="K50" s="13">
        <v>14421567089</v>
      </c>
      <c r="L50" s="13"/>
      <c r="M50" s="13">
        <v>-4144806537</v>
      </c>
      <c r="N50" s="13"/>
      <c r="O50" s="13">
        <v>0</v>
      </c>
      <c r="P50" s="13"/>
      <c r="Q50" s="13">
        <v>10276760552</v>
      </c>
    </row>
    <row r="51" spans="1:17" ht="18.75" x14ac:dyDescent="0.45">
      <c r="A51" s="2" t="s">
        <v>131</v>
      </c>
      <c r="C51" s="13">
        <v>0</v>
      </c>
      <c r="D51" s="13"/>
      <c r="E51" s="13">
        <v>292429188</v>
      </c>
      <c r="F51" s="13"/>
      <c r="G51" s="13">
        <v>0</v>
      </c>
      <c r="H51" s="13"/>
      <c r="I51" s="13">
        <v>292429188</v>
      </c>
      <c r="J51" s="13"/>
      <c r="K51" s="13">
        <v>0</v>
      </c>
      <c r="L51" s="13"/>
      <c r="M51" s="13">
        <v>1782845981</v>
      </c>
      <c r="N51" s="13"/>
      <c r="O51" s="13">
        <v>0</v>
      </c>
      <c r="P51" s="13"/>
      <c r="Q51" s="13">
        <v>1782845981</v>
      </c>
    </row>
    <row r="52" spans="1:17" ht="18.75" x14ac:dyDescent="0.45">
      <c r="A52" s="2" t="s">
        <v>128</v>
      </c>
      <c r="C52" s="13">
        <v>0</v>
      </c>
      <c r="D52" s="13"/>
      <c r="E52" s="13">
        <v>699873125</v>
      </c>
      <c r="F52" s="13"/>
      <c r="G52" s="13">
        <v>0</v>
      </c>
      <c r="H52" s="13"/>
      <c r="I52" s="13">
        <v>699873125</v>
      </c>
      <c r="J52" s="13"/>
      <c r="K52" s="13">
        <v>0</v>
      </c>
      <c r="L52" s="13"/>
      <c r="M52" s="13">
        <v>3396322644</v>
      </c>
      <c r="N52" s="13"/>
      <c r="O52" s="13">
        <v>0</v>
      </c>
      <c r="P52" s="13"/>
      <c r="Q52" s="13">
        <v>3396322644</v>
      </c>
    </row>
    <row r="53" spans="1:17" ht="18.75" x14ac:dyDescent="0.45">
      <c r="A53" s="2" t="s">
        <v>134</v>
      </c>
      <c r="C53" s="13">
        <v>0</v>
      </c>
      <c r="D53" s="13"/>
      <c r="E53" s="13">
        <v>11487035358</v>
      </c>
      <c r="F53" s="13"/>
      <c r="G53" s="13">
        <v>0</v>
      </c>
      <c r="H53" s="13"/>
      <c r="I53" s="13">
        <v>11487035358</v>
      </c>
      <c r="J53" s="13"/>
      <c r="K53" s="13">
        <v>0</v>
      </c>
      <c r="L53" s="13"/>
      <c r="M53" s="13">
        <v>90458039852</v>
      </c>
      <c r="N53" s="13"/>
      <c r="O53" s="13">
        <v>0</v>
      </c>
      <c r="P53" s="13"/>
      <c r="Q53" s="13">
        <v>90458039852</v>
      </c>
    </row>
    <row r="54" spans="1:17" ht="18.75" x14ac:dyDescent="0.45">
      <c r="A54" s="2" t="s">
        <v>214</v>
      </c>
      <c r="C54" s="13">
        <v>0</v>
      </c>
      <c r="D54" s="13"/>
      <c r="E54" s="13">
        <v>-3222212200</v>
      </c>
      <c r="F54" s="13"/>
      <c r="G54" s="13">
        <v>0</v>
      </c>
      <c r="H54" s="13"/>
      <c r="I54" s="13">
        <v>-3222212200</v>
      </c>
      <c r="J54" s="13"/>
      <c r="K54" s="13">
        <v>0</v>
      </c>
      <c r="L54" s="13"/>
      <c r="M54" s="13">
        <v>34773271087</v>
      </c>
      <c r="N54" s="13"/>
      <c r="O54" s="13">
        <v>0</v>
      </c>
      <c r="P54" s="13"/>
      <c r="Q54" s="13">
        <v>34773271087</v>
      </c>
    </row>
    <row r="55" spans="1:17" ht="18.75" x14ac:dyDescent="0.45">
      <c r="A55" s="2" t="s">
        <v>196</v>
      </c>
      <c r="C55" s="13">
        <v>0</v>
      </c>
      <c r="D55" s="13"/>
      <c r="E55" s="13">
        <v>131071975769</v>
      </c>
      <c r="F55" s="13"/>
      <c r="G55" s="13">
        <v>0</v>
      </c>
      <c r="H55" s="13"/>
      <c r="I55" s="13">
        <v>131071975769</v>
      </c>
      <c r="J55" s="13"/>
      <c r="K55" s="13">
        <v>0</v>
      </c>
      <c r="L55" s="13"/>
      <c r="M55" s="13">
        <v>603953220277</v>
      </c>
      <c r="N55" s="13"/>
      <c r="O55" s="13">
        <v>0</v>
      </c>
      <c r="P55" s="13"/>
      <c r="Q55" s="13">
        <v>603953220277</v>
      </c>
    </row>
    <row r="56" spans="1:17" ht="18.75" x14ac:dyDescent="0.45">
      <c r="A56" s="2" t="s">
        <v>199</v>
      </c>
      <c r="C56" s="13">
        <v>0</v>
      </c>
      <c r="D56" s="13"/>
      <c r="E56" s="13">
        <v>54955435273</v>
      </c>
      <c r="F56" s="13"/>
      <c r="G56" s="13">
        <v>0</v>
      </c>
      <c r="H56" s="13"/>
      <c r="I56" s="13">
        <v>54955435273</v>
      </c>
      <c r="J56" s="13"/>
      <c r="K56" s="13">
        <v>0</v>
      </c>
      <c r="L56" s="13"/>
      <c r="M56" s="13">
        <v>190855251625</v>
      </c>
      <c r="N56" s="13"/>
      <c r="O56" s="13">
        <v>0</v>
      </c>
      <c r="P56" s="13"/>
      <c r="Q56" s="13">
        <v>190855251625</v>
      </c>
    </row>
    <row r="57" spans="1:17" ht="18.75" x14ac:dyDescent="0.45">
      <c r="A57" s="2" t="s">
        <v>202</v>
      </c>
      <c r="C57" s="13">
        <v>0</v>
      </c>
      <c r="D57" s="13"/>
      <c r="E57" s="13">
        <v>55052666242</v>
      </c>
      <c r="F57" s="13"/>
      <c r="G57" s="13">
        <v>0</v>
      </c>
      <c r="H57" s="13"/>
      <c r="I57" s="13">
        <v>55052666242</v>
      </c>
      <c r="J57" s="13"/>
      <c r="K57" s="13">
        <v>0</v>
      </c>
      <c r="L57" s="13"/>
      <c r="M57" s="13">
        <v>188628384212</v>
      </c>
      <c r="N57" s="13"/>
      <c r="O57" s="13">
        <v>0</v>
      </c>
      <c r="P57" s="13"/>
      <c r="Q57" s="13">
        <v>188628384212</v>
      </c>
    </row>
    <row r="58" spans="1:17" ht="18.75" x14ac:dyDescent="0.45">
      <c r="A58" s="2" t="s">
        <v>205</v>
      </c>
      <c r="C58" s="13">
        <v>0</v>
      </c>
      <c r="D58" s="13"/>
      <c r="E58" s="13">
        <v>115828389115</v>
      </c>
      <c r="F58" s="13"/>
      <c r="G58" s="13">
        <v>0</v>
      </c>
      <c r="H58" s="13"/>
      <c r="I58" s="13">
        <v>115828389115</v>
      </c>
      <c r="J58" s="13"/>
      <c r="K58" s="13">
        <v>0</v>
      </c>
      <c r="L58" s="13"/>
      <c r="M58" s="13">
        <v>262155166875</v>
      </c>
      <c r="N58" s="13"/>
      <c r="O58" s="13">
        <v>0</v>
      </c>
      <c r="P58" s="13"/>
      <c r="Q58" s="13">
        <v>262155166875</v>
      </c>
    </row>
    <row r="59" spans="1:17" ht="18.75" x14ac:dyDescent="0.45">
      <c r="A59" s="2" t="s">
        <v>217</v>
      </c>
      <c r="C59" s="13">
        <v>0</v>
      </c>
      <c r="D59" s="13"/>
      <c r="E59" s="13">
        <v>123476927698</v>
      </c>
      <c r="F59" s="13"/>
      <c r="G59" s="13">
        <v>0</v>
      </c>
      <c r="H59" s="13"/>
      <c r="I59" s="13">
        <v>123476927698</v>
      </c>
      <c r="J59" s="13"/>
      <c r="K59" s="13">
        <v>0</v>
      </c>
      <c r="L59" s="13"/>
      <c r="M59" s="13">
        <v>139680895916</v>
      </c>
      <c r="N59" s="13"/>
      <c r="O59" s="13">
        <v>0</v>
      </c>
      <c r="P59" s="13"/>
      <c r="Q59" s="13">
        <v>139680895916</v>
      </c>
    </row>
    <row r="60" spans="1:17" ht="18.75" x14ac:dyDescent="0.45">
      <c r="A60" s="2" t="s">
        <v>244</v>
      </c>
      <c r="C60" s="13">
        <v>0</v>
      </c>
      <c r="D60" s="13"/>
      <c r="E60" s="13">
        <v>201255837804</v>
      </c>
      <c r="F60" s="13"/>
      <c r="G60" s="13">
        <v>0</v>
      </c>
      <c r="H60" s="13"/>
      <c r="I60" s="13">
        <v>201255837804</v>
      </c>
      <c r="J60" s="13"/>
      <c r="K60" s="13">
        <v>0</v>
      </c>
      <c r="L60" s="13"/>
      <c r="M60" s="13">
        <v>201255837804</v>
      </c>
      <c r="N60" s="13"/>
      <c r="O60" s="13">
        <v>0</v>
      </c>
      <c r="P60" s="13"/>
      <c r="Q60" s="13">
        <v>201255837804</v>
      </c>
    </row>
    <row r="61" spans="1:17" ht="18.75" x14ac:dyDescent="0.45">
      <c r="A61" s="2" t="s">
        <v>235</v>
      </c>
      <c r="C61" s="13">
        <v>0</v>
      </c>
      <c r="D61" s="13"/>
      <c r="E61" s="13">
        <v>9202383185</v>
      </c>
      <c r="F61" s="13"/>
      <c r="G61" s="13">
        <v>0</v>
      </c>
      <c r="H61" s="13"/>
      <c r="I61" s="13">
        <v>9202383185</v>
      </c>
      <c r="J61" s="13"/>
      <c r="K61" s="13">
        <v>0</v>
      </c>
      <c r="L61" s="13"/>
      <c r="M61" s="13">
        <v>9202383185</v>
      </c>
      <c r="N61" s="13"/>
      <c r="O61" s="13">
        <v>0</v>
      </c>
      <c r="P61" s="13"/>
      <c r="Q61" s="13">
        <v>9202383185</v>
      </c>
    </row>
    <row r="62" spans="1:17" ht="18.75" thickBot="1" x14ac:dyDescent="0.45">
      <c r="C62" s="14">
        <f>SUM(C8:C61)</f>
        <v>1773156393827</v>
      </c>
      <c r="D62" s="15"/>
      <c r="E62" s="14">
        <f>SUM(E8:E61)</f>
        <v>829170611080</v>
      </c>
      <c r="F62" s="15"/>
      <c r="G62" s="14">
        <f>SUM(G8:G61)</f>
        <v>430636522850</v>
      </c>
      <c r="H62" s="15"/>
      <c r="I62" s="14">
        <f>SUM(I8:I61)</f>
        <v>3032963527757</v>
      </c>
      <c r="J62" s="15"/>
      <c r="K62" s="14">
        <f>SUM(K8:K61)</f>
        <v>10430395407583</v>
      </c>
      <c r="L62" s="15"/>
      <c r="M62" s="14">
        <f>SUM(M8:M61)</f>
        <v>3282773327925</v>
      </c>
      <c r="N62" s="15"/>
      <c r="O62" s="14">
        <f>SUM(O8:O61)</f>
        <v>457333132620</v>
      </c>
      <c r="P62" s="15"/>
      <c r="Q62" s="14">
        <f>SUM(Q8:Q61)</f>
        <v>14170501868128</v>
      </c>
    </row>
    <row r="63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5"/>
  <sheetViews>
    <sheetView rightToLeft="1" topLeftCell="A89" workbookViewId="0">
      <selection activeCell="G114" sqref="G114"/>
    </sheetView>
  </sheetViews>
  <sheetFormatPr defaultRowHeight="18" x14ac:dyDescent="0.4"/>
  <cols>
    <col min="1" max="1" width="32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7.75" x14ac:dyDescent="0.4">
      <c r="A6" s="25" t="s">
        <v>510</v>
      </c>
      <c r="B6" s="25" t="s">
        <v>510</v>
      </c>
      <c r="C6" s="25" t="s">
        <v>510</v>
      </c>
      <c r="E6" s="25" t="s">
        <v>456</v>
      </c>
      <c r="F6" s="25" t="s">
        <v>456</v>
      </c>
      <c r="G6" s="25" t="s">
        <v>456</v>
      </c>
      <c r="I6" s="25" t="s">
        <v>457</v>
      </c>
      <c r="J6" s="25" t="s">
        <v>457</v>
      </c>
      <c r="K6" s="25" t="s">
        <v>457</v>
      </c>
    </row>
    <row r="7" spans="1:11" ht="27.75" x14ac:dyDescent="0.4">
      <c r="A7" s="25" t="s">
        <v>511</v>
      </c>
      <c r="C7" s="25" t="s">
        <v>278</v>
      </c>
      <c r="E7" s="25" t="s">
        <v>512</v>
      </c>
      <c r="G7" s="25" t="s">
        <v>513</v>
      </c>
      <c r="I7" s="25" t="s">
        <v>512</v>
      </c>
      <c r="K7" s="25" t="s">
        <v>513</v>
      </c>
    </row>
    <row r="8" spans="1:11" ht="18.75" x14ac:dyDescent="0.45">
      <c r="A8" s="2" t="s">
        <v>284</v>
      </c>
      <c r="C8" s="1" t="s">
        <v>285</v>
      </c>
      <c r="E8" s="4">
        <v>106552359</v>
      </c>
      <c r="F8" s="3"/>
      <c r="G8" s="21">
        <f>E8/919273977281</f>
        <v>1.1590925190241679E-4</v>
      </c>
      <c r="H8" s="3"/>
      <c r="I8" s="4">
        <v>1562852091</v>
      </c>
      <c r="J8" s="3"/>
      <c r="K8" s="21">
        <f>I8/9583320907637</f>
        <v>1.6308042964047618E-4</v>
      </c>
    </row>
    <row r="9" spans="1:11" ht="18.75" x14ac:dyDescent="0.45">
      <c r="A9" s="2" t="s">
        <v>288</v>
      </c>
      <c r="C9" s="1" t="s">
        <v>289</v>
      </c>
      <c r="E9" s="4">
        <v>1989802</v>
      </c>
      <c r="F9" s="3"/>
      <c r="G9" s="21">
        <f t="shared" ref="G9:G72" si="0">E9/919273977281</f>
        <v>2.164536415884821E-6</v>
      </c>
      <c r="H9" s="3"/>
      <c r="I9" s="4">
        <v>12085522</v>
      </c>
      <c r="J9" s="3"/>
      <c r="K9" s="21">
        <f t="shared" ref="K9:K72" si="1">I9/9583320907637</f>
        <v>1.261099582960744E-6</v>
      </c>
    </row>
    <row r="10" spans="1:11" ht="18.75" x14ac:dyDescent="0.45">
      <c r="A10" s="2" t="s">
        <v>291</v>
      </c>
      <c r="C10" s="1" t="s">
        <v>292</v>
      </c>
      <c r="E10" s="4">
        <v>0</v>
      </c>
      <c r="F10" s="3"/>
      <c r="G10" s="21">
        <f t="shared" si="0"/>
        <v>0</v>
      </c>
      <c r="H10" s="3"/>
      <c r="I10" s="4">
        <v>20716422</v>
      </c>
      <c r="J10" s="3"/>
      <c r="K10" s="21">
        <f t="shared" si="1"/>
        <v>2.1617164028693823E-6</v>
      </c>
    </row>
    <row r="11" spans="1:11" ht="18.75" x14ac:dyDescent="0.45">
      <c r="A11" s="2" t="s">
        <v>294</v>
      </c>
      <c r="C11" s="1" t="s">
        <v>295</v>
      </c>
      <c r="E11" s="4">
        <v>11320706</v>
      </c>
      <c r="F11" s="3"/>
      <c r="G11" s="21">
        <f t="shared" si="0"/>
        <v>1.2314833531439704E-5</v>
      </c>
      <c r="H11" s="3"/>
      <c r="I11" s="4">
        <v>304363993</v>
      </c>
      <c r="J11" s="3"/>
      <c r="K11" s="21">
        <f t="shared" si="1"/>
        <v>3.1759762188225449E-5</v>
      </c>
    </row>
    <row r="12" spans="1:11" ht="18.75" x14ac:dyDescent="0.45">
      <c r="A12" s="2" t="s">
        <v>288</v>
      </c>
      <c r="C12" s="1" t="s">
        <v>297</v>
      </c>
      <c r="E12" s="4">
        <v>1390405</v>
      </c>
      <c r="F12" s="3"/>
      <c r="G12" s="21">
        <f t="shared" si="0"/>
        <v>1.5125033824110813E-6</v>
      </c>
      <c r="H12" s="3"/>
      <c r="I12" s="4">
        <v>8442415</v>
      </c>
      <c r="J12" s="3"/>
      <c r="K12" s="21">
        <f t="shared" si="1"/>
        <v>8.8094879440718661E-7</v>
      </c>
    </row>
    <row r="13" spans="1:11" ht="18.75" x14ac:dyDescent="0.45">
      <c r="A13" s="2" t="s">
        <v>309</v>
      </c>
      <c r="C13" s="1" t="s">
        <v>310</v>
      </c>
      <c r="E13" s="4">
        <v>2992034</v>
      </c>
      <c r="F13" s="3"/>
      <c r="G13" s="21">
        <f t="shared" si="0"/>
        <v>3.2547793954200085E-6</v>
      </c>
      <c r="H13" s="3"/>
      <c r="I13" s="4">
        <v>18012020</v>
      </c>
      <c r="J13" s="3"/>
      <c r="K13" s="21">
        <f t="shared" si="1"/>
        <v>1.8795175674067351E-6</v>
      </c>
    </row>
    <row r="14" spans="1:11" ht="18.75" x14ac:dyDescent="0.45">
      <c r="A14" s="2" t="s">
        <v>312</v>
      </c>
      <c r="C14" s="1" t="s">
        <v>313</v>
      </c>
      <c r="E14" s="4">
        <v>0</v>
      </c>
      <c r="F14" s="3"/>
      <c r="G14" s="21">
        <f t="shared" si="0"/>
        <v>0</v>
      </c>
      <c r="H14" s="3"/>
      <c r="I14" s="4">
        <v>18071</v>
      </c>
      <c r="J14" s="3"/>
      <c r="K14" s="21">
        <f t="shared" si="1"/>
        <v>1.8856720101691599E-9</v>
      </c>
    </row>
    <row r="15" spans="1:11" ht="18.75" x14ac:dyDescent="0.45">
      <c r="A15" s="2" t="s">
        <v>315</v>
      </c>
      <c r="C15" s="1" t="s">
        <v>316</v>
      </c>
      <c r="E15" s="4">
        <v>8066</v>
      </c>
      <c r="F15" s="3"/>
      <c r="G15" s="21">
        <f t="shared" si="0"/>
        <v>8.7743156005104856E-9</v>
      </c>
      <c r="H15" s="3"/>
      <c r="I15" s="4">
        <v>4336290</v>
      </c>
      <c r="J15" s="3"/>
      <c r="K15" s="21">
        <f t="shared" si="1"/>
        <v>4.5248302146956043E-7</v>
      </c>
    </row>
    <row r="16" spans="1:11" ht="18.75" x14ac:dyDescent="0.45">
      <c r="A16" s="2" t="s">
        <v>318</v>
      </c>
      <c r="C16" s="1" t="s">
        <v>319</v>
      </c>
      <c r="E16" s="4">
        <v>2054</v>
      </c>
      <c r="F16" s="3"/>
      <c r="G16" s="21">
        <f t="shared" si="0"/>
        <v>2.2343719617466573E-9</v>
      </c>
      <c r="H16" s="3"/>
      <c r="I16" s="4">
        <v>30668</v>
      </c>
      <c r="J16" s="3"/>
      <c r="K16" s="21">
        <f t="shared" si="1"/>
        <v>3.2001432797226383E-9</v>
      </c>
    </row>
    <row r="17" spans="1:11" ht="18.75" x14ac:dyDescent="0.45">
      <c r="A17" s="2" t="s">
        <v>321</v>
      </c>
      <c r="C17" s="1" t="s">
        <v>322</v>
      </c>
      <c r="E17" s="4">
        <v>6164</v>
      </c>
      <c r="F17" s="3"/>
      <c r="G17" s="21">
        <f t="shared" si="0"/>
        <v>6.7052915151929874E-9</v>
      </c>
      <c r="H17" s="3"/>
      <c r="I17" s="4">
        <v>67182988</v>
      </c>
      <c r="J17" s="3"/>
      <c r="K17" s="21">
        <f t="shared" si="1"/>
        <v>7.0104078374816308E-6</v>
      </c>
    </row>
    <row r="18" spans="1:11" ht="18.75" x14ac:dyDescent="0.45">
      <c r="A18" s="2" t="s">
        <v>324</v>
      </c>
      <c r="C18" s="1" t="s">
        <v>325</v>
      </c>
      <c r="E18" s="4">
        <v>1589041</v>
      </c>
      <c r="F18" s="3"/>
      <c r="G18" s="21">
        <f t="shared" si="0"/>
        <v>1.7285825980846495E-6</v>
      </c>
      <c r="H18" s="3"/>
      <c r="I18" s="4">
        <v>5727502</v>
      </c>
      <c r="J18" s="3"/>
      <c r="K18" s="21">
        <f t="shared" si="1"/>
        <v>5.9765315752243279E-7</v>
      </c>
    </row>
    <row r="19" spans="1:11" ht="18.75" x14ac:dyDescent="0.45">
      <c r="A19" s="2" t="s">
        <v>291</v>
      </c>
      <c r="C19" s="1" t="s">
        <v>514</v>
      </c>
      <c r="E19" s="4">
        <v>0</v>
      </c>
      <c r="F19" s="3"/>
      <c r="G19" s="21">
        <f t="shared" si="0"/>
        <v>0</v>
      </c>
      <c r="H19" s="3"/>
      <c r="I19" s="4">
        <v>26038356135</v>
      </c>
      <c r="J19" s="3"/>
      <c r="K19" s="21">
        <f t="shared" si="1"/>
        <v>2.7170493804762287E-3</v>
      </c>
    </row>
    <row r="20" spans="1:11" ht="18.75" x14ac:dyDescent="0.45">
      <c r="A20" s="2" t="s">
        <v>327</v>
      </c>
      <c r="C20" s="1" t="s">
        <v>328</v>
      </c>
      <c r="E20" s="4">
        <v>6215</v>
      </c>
      <c r="F20" s="3"/>
      <c r="G20" s="21">
        <f t="shared" si="0"/>
        <v>6.7607700789948754E-9</v>
      </c>
      <c r="H20" s="3"/>
      <c r="I20" s="4">
        <v>29021</v>
      </c>
      <c r="J20" s="3"/>
      <c r="K20" s="21">
        <f t="shared" si="1"/>
        <v>3.0282821873232909E-9</v>
      </c>
    </row>
    <row r="21" spans="1:11" ht="18.75" x14ac:dyDescent="0.45">
      <c r="A21" s="2" t="s">
        <v>330</v>
      </c>
      <c r="C21" s="1" t="s">
        <v>331</v>
      </c>
      <c r="E21" s="4">
        <v>71506849296</v>
      </c>
      <c r="F21" s="3"/>
      <c r="G21" s="21">
        <f t="shared" si="0"/>
        <v>7.778622158706236E-2</v>
      </c>
      <c r="H21" s="3"/>
      <c r="I21" s="4">
        <v>441369862896</v>
      </c>
      <c r="J21" s="3"/>
      <c r="K21" s="21">
        <f t="shared" si="1"/>
        <v>4.6056045409506217E-2</v>
      </c>
    </row>
    <row r="22" spans="1:11" ht="18.75" x14ac:dyDescent="0.45">
      <c r="A22" s="2" t="s">
        <v>470</v>
      </c>
      <c r="C22" s="1" t="s">
        <v>515</v>
      </c>
      <c r="E22" s="4">
        <v>0</v>
      </c>
      <c r="F22" s="3"/>
      <c r="G22" s="21">
        <f t="shared" si="0"/>
        <v>0</v>
      </c>
      <c r="H22" s="3"/>
      <c r="I22" s="4">
        <v>34775580844</v>
      </c>
      <c r="J22" s="3"/>
      <c r="K22" s="21">
        <f t="shared" si="1"/>
        <v>3.6287609670137577E-3</v>
      </c>
    </row>
    <row r="23" spans="1:11" ht="18.75" x14ac:dyDescent="0.45">
      <c r="A23" s="2" t="s">
        <v>470</v>
      </c>
      <c r="C23" s="1" t="s">
        <v>516</v>
      </c>
      <c r="E23" s="4">
        <v>0</v>
      </c>
      <c r="F23" s="3"/>
      <c r="G23" s="21">
        <f t="shared" si="0"/>
        <v>0</v>
      </c>
      <c r="H23" s="3"/>
      <c r="I23" s="4">
        <v>61334997703</v>
      </c>
      <c r="J23" s="3"/>
      <c r="K23" s="21">
        <f t="shared" si="1"/>
        <v>6.4001819717966254E-3</v>
      </c>
    </row>
    <row r="24" spans="1:11" ht="18.75" x14ac:dyDescent="0.45">
      <c r="A24" s="2" t="s">
        <v>349</v>
      </c>
      <c r="C24" s="1" t="s">
        <v>517</v>
      </c>
      <c r="E24" s="4">
        <v>0</v>
      </c>
      <c r="F24" s="3"/>
      <c r="G24" s="21">
        <f t="shared" si="0"/>
        <v>0</v>
      </c>
      <c r="H24" s="3"/>
      <c r="I24" s="4">
        <v>5573770487</v>
      </c>
      <c r="J24" s="3"/>
      <c r="K24" s="21">
        <f t="shared" si="1"/>
        <v>5.8161158754041432E-4</v>
      </c>
    </row>
    <row r="25" spans="1:11" ht="18.75" x14ac:dyDescent="0.45">
      <c r="A25" s="2" t="s">
        <v>337</v>
      </c>
      <c r="C25" s="1" t="s">
        <v>338</v>
      </c>
      <c r="E25" s="4">
        <v>6110</v>
      </c>
      <c r="F25" s="3"/>
      <c r="G25" s="21">
        <f t="shared" si="0"/>
        <v>6.6465495064615753E-9</v>
      </c>
      <c r="H25" s="3"/>
      <c r="I25" s="4">
        <v>94749599</v>
      </c>
      <c r="J25" s="3"/>
      <c r="K25" s="21">
        <f t="shared" si="1"/>
        <v>9.8869274975956957E-6</v>
      </c>
    </row>
    <row r="26" spans="1:11" ht="18.75" x14ac:dyDescent="0.45">
      <c r="A26" s="2" t="s">
        <v>340</v>
      </c>
      <c r="C26" s="1" t="s">
        <v>341</v>
      </c>
      <c r="E26" s="4">
        <v>0</v>
      </c>
      <c r="F26" s="3"/>
      <c r="G26" s="21">
        <f t="shared" si="0"/>
        <v>0</v>
      </c>
      <c r="H26" s="3"/>
      <c r="I26" s="4">
        <v>273972663</v>
      </c>
      <c r="J26" s="3"/>
      <c r="K26" s="21">
        <f t="shared" si="1"/>
        <v>2.8588488858978907E-5</v>
      </c>
    </row>
    <row r="27" spans="1:11" ht="18.75" x14ac:dyDescent="0.45">
      <c r="A27" s="2" t="s">
        <v>291</v>
      </c>
      <c r="C27" s="1" t="s">
        <v>518</v>
      </c>
      <c r="E27" s="4">
        <v>0</v>
      </c>
      <c r="F27" s="3"/>
      <c r="G27" s="21">
        <f t="shared" si="0"/>
        <v>0</v>
      </c>
      <c r="H27" s="3"/>
      <c r="I27" s="4">
        <v>5726027400</v>
      </c>
      <c r="J27" s="3"/>
      <c r="K27" s="21">
        <f t="shared" si="1"/>
        <v>5.9749928601857604E-4</v>
      </c>
    </row>
    <row r="28" spans="1:11" ht="18.75" x14ac:dyDescent="0.45">
      <c r="A28" s="2" t="s">
        <v>343</v>
      </c>
      <c r="C28" s="1" t="s">
        <v>344</v>
      </c>
      <c r="E28" s="4">
        <v>297988</v>
      </c>
      <c r="F28" s="3"/>
      <c r="G28" s="21">
        <f t="shared" si="0"/>
        <v>3.2415580921955348E-7</v>
      </c>
      <c r="H28" s="3"/>
      <c r="I28" s="4">
        <v>197293133</v>
      </c>
      <c r="J28" s="3"/>
      <c r="K28" s="21">
        <f t="shared" si="1"/>
        <v>2.0587136223600323E-5</v>
      </c>
    </row>
    <row r="29" spans="1:11" ht="18.75" x14ac:dyDescent="0.45">
      <c r="A29" s="2" t="s">
        <v>343</v>
      </c>
      <c r="C29" s="1" t="s">
        <v>519</v>
      </c>
      <c r="E29" s="4">
        <v>0</v>
      </c>
      <c r="F29" s="3"/>
      <c r="G29" s="21">
        <f t="shared" si="0"/>
        <v>0</v>
      </c>
      <c r="H29" s="3"/>
      <c r="I29" s="4">
        <v>15583561626</v>
      </c>
      <c r="J29" s="3"/>
      <c r="K29" s="21">
        <f t="shared" si="1"/>
        <v>1.6261128867740803E-3</v>
      </c>
    </row>
    <row r="30" spans="1:11" ht="18.75" x14ac:dyDescent="0.45">
      <c r="A30" s="2" t="s">
        <v>340</v>
      </c>
      <c r="C30" s="1" t="s">
        <v>520</v>
      </c>
      <c r="E30" s="4">
        <v>0</v>
      </c>
      <c r="F30" s="3"/>
      <c r="G30" s="21">
        <f t="shared" si="0"/>
        <v>0</v>
      </c>
      <c r="H30" s="3"/>
      <c r="I30" s="4">
        <v>40931504937</v>
      </c>
      <c r="J30" s="3"/>
      <c r="K30" s="21">
        <f t="shared" si="1"/>
        <v>4.2711190965525805E-3</v>
      </c>
    </row>
    <row r="31" spans="1:11" ht="18.75" x14ac:dyDescent="0.45">
      <c r="A31" s="2" t="s">
        <v>321</v>
      </c>
      <c r="C31" s="1" t="s">
        <v>521</v>
      </c>
      <c r="E31" s="4">
        <v>0</v>
      </c>
      <c r="F31" s="3"/>
      <c r="G31" s="21">
        <f t="shared" si="0"/>
        <v>0</v>
      </c>
      <c r="H31" s="3"/>
      <c r="I31" s="4">
        <v>48328767088</v>
      </c>
      <c r="J31" s="3"/>
      <c r="K31" s="21">
        <f t="shared" si="1"/>
        <v>5.043008321832001E-3</v>
      </c>
    </row>
    <row r="32" spans="1:11" ht="18.75" x14ac:dyDescent="0.45">
      <c r="A32" s="2" t="s">
        <v>471</v>
      </c>
      <c r="C32" s="1" t="s">
        <v>522</v>
      </c>
      <c r="E32" s="4">
        <v>0</v>
      </c>
      <c r="F32" s="3"/>
      <c r="G32" s="21">
        <f t="shared" si="0"/>
        <v>0</v>
      </c>
      <c r="H32" s="3"/>
      <c r="I32" s="4">
        <v>34520547900</v>
      </c>
      <c r="J32" s="3"/>
      <c r="K32" s="21">
        <f t="shared" si="1"/>
        <v>3.6021487992216133E-3</v>
      </c>
    </row>
    <row r="33" spans="1:11" ht="18.75" x14ac:dyDescent="0.45">
      <c r="A33" s="2" t="s">
        <v>340</v>
      </c>
      <c r="C33" s="1" t="s">
        <v>523</v>
      </c>
      <c r="E33" s="4">
        <v>0</v>
      </c>
      <c r="F33" s="3"/>
      <c r="G33" s="21">
        <f t="shared" si="0"/>
        <v>0</v>
      </c>
      <c r="H33" s="3"/>
      <c r="I33" s="4">
        <v>12279450306</v>
      </c>
      <c r="J33" s="3"/>
      <c r="K33" s="21">
        <f t="shared" si="1"/>
        <v>1.2813356063464847E-3</v>
      </c>
    </row>
    <row r="34" spans="1:11" ht="18.75" x14ac:dyDescent="0.45">
      <c r="A34" s="2" t="s">
        <v>321</v>
      </c>
      <c r="C34" s="1" t="s">
        <v>524</v>
      </c>
      <c r="E34" s="4">
        <v>0</v>
      </c>
      <c r="F34" s="3"/>
      <c r="G34" s="21">
        <f t="shared" si="0"/>
        <v>0</v>
      </c>
      <c r="H34" s="3"/>
      <c r="I34" s="4">
        <v>48799348893</v>
      </c>
      <c r="J34" s="3"/>
      <c r="K34" s="21">
        <f t="shared" si="1"/>
        <v>5.0921125738481255E-3</v>
      </c>
    </row>
    <row r="35" spans="1:11" ht="18.75" x14ac:dyDescent="0.45">
      <c r="A35" s="2" t="s">
        <v>471</v>
      </c>
      <c r="C35" s="1" t="s">
        <v>525</v>
      </c>
      <c r="E35" s="4">
        <v>0</v>
      </c>
      <c r="F35" s="3"/>
      <c r="G35" s="21">
        <f t="shared" si="0"/>
        <v>0</v>
      </c>
      <c r="H35" s="3"/>
      <c r="I35" s="4">
        <v>34767123245</v>
      </c>
      <c r="J35" s="3"/>
      <c r="K35" s="21">
        <f t="shared" si="1"/>
        <v>3.6278784337999046E-3</v>
      </c>
    </row>
    <row r="36" spans="1:11" ht="18.75" x14ac:dyDescent="0.45">
      <c r="A36" s="2" t="s">
        <v>472</v>
      </c>
      <c r="C36" s="1" t="s">
        <v>526</v>
      </c>
      <c r="E36" s="4">
        <v>0</v>
      </c>
      <c r="F36" s="3"/>
      <c r="G36" s="21">
        <f t="shared" si="0"/>
        <v>0</v>
      </c>
      <c r="H36" s="3"/>
      <c r="I36" s="4">
        <v>41136986280</v>
      </c>
      <c r="J36" s="3"/>
      <c r="K36" s="21">
        <f t="shared" si="1"/>
        <v>4.2925606557970642E-3</v>
      </c>
    </row>
    <row r="37" spans="1:11" ht="18.75" x14ac:dyDescent="0.45">
      <c r="A37" s="2" t="s">
        <v>361</v>
      </c>
      <c r="C37" s="1" t="s">
        <v>527</v>
      </c>
      <c r="E37" s="4">
        <v>0</v>
      </c>
      <c r="F37" s="3"/>
      <c r="G37" s="21">
        <f t="shared" si="0"/>
        <v>0</v>
      </c>
      <c r="H37" s="3"/>
      <c r="I37" s="4">
        <v>61397257282</v>
      </c>
      <c r="J37" s="3"/>
      <c r="K37" s="21">
        <f t="shared" si="1"/>
        <v>6.406678631941898E-3</v>
      </c>
    </row>
    <row r="38" spans="1:11" ht="18.75" x14ac:dyDescent="0.45">
      <c r="A38" s="2" t="s">
        <v>284</v>
      </c>
      <c r="C38" s="1" t="s">
        <v>528</v>
      </c>
      <c r="E38" s="4">
        <v>0</v>
      </c>
      <c r="F38" s="3"/>
      <c r="G38" s="21">
        <f t="shared" si="0"/>
        <v>0</v>
      </c>
      <c r="H38" s="3"/>
      <c r="I38" s="4">
        <v>81863011750</v>
      </c>
      <c r="J38" s="3"/>
      <c r="K38" s="21">
        <f t="shared" si="1"/>
        <v>8.5422383888619363E-3</v>
      </c>
    </row>
    <row r="39" spans="1:11" ht="18.75" x14ac:dyDescent="0.45">
      <c r="A39" s="2" t="s">
        <v>353</v>
      </c>
      <c r="C39" s="1" t="s">
        <v>529</v>
      </c>
      <c r="E39" s="4">
        <v>0</v>
      </c>
      <c r="F39" s="3"/>
      <c r="G39" s="21">
        <f t="shared" si="0"/>
        <v>0</v>
      </c>
      <c r="H39" s="3"/>
      <c r="I39" s="4">
        <v>36164383530</v>
      </c>
      <c r="J39" s="3"/>
      <c r="K39" s="21">
        <f t="shared" si="1"/>
        <v>3.7736796960623959E-3</v>
      </c>
    </row>
    <row r="40" spans="1:11" ht="18.75" x14ac:dyDescent="0.45">
      <c r="A40" s="2" t="s">
        <v>346</v>
      </c>
      <c r="C40" s="1" t="s">
        <v>347</v>
      </c>
      <c r="E40" s="4">
        <v>7190132280</v>
      </c>
      <c r="F40" s="3"/>
      <c r="G40" s="21">
        <f t="shared" si="0"/>
        <v>7.8215335772549004E-3</v>
      </c>
      <c r="H40" s="3"/>
      <c r="I40" s="4">
        <v>106895337630</v>
      </c>
      <c r="J40" s="3"/>
      <c r="K40" s="21">
        <f t="shared" si="1"/>
        <v>1.1154310563138351E-2</v>
      </c>
    </row>
    <row r="41" spans="1:11" ht="18.75" x14ac:dyDescent="0.45">
      <c r="A41" s="2" t="s">
        <v>361</v>
      </c>
      <c r="C41" s="1" t="s">
        <v>530</v>
      </c>
      <c r="E41" s="4">
        <v>0</v>
      </c>
      <c r="F41" s="3"/>
      <c r="G41" s="21">
        <f t="shared" si="0"/>
        <v>0</v>
      </c>
      <c r="H41" s="3"/>
      <c r="I41" s="4">
        <v>20465753268</v>
      </c>
      <c r="J41" s="3"/>
      <c r="K41" s="21">
        <f t="shared" si="1"/>
        <v>2.1355596317024854E-3</v>
      </c>
    </row>
    <row r="42" spans="1:11" ht="18.75" x14ac:dyDescent="0.45">
      <c r="A42" s="2" t="s">
        <v>353</v>
      </c>
      <c r="C42" s="1" t="s">
        <v>531</v>
      </c>
      <c r="E42" s="4">
        <v>0</v>
      </c>
      <c r="F42" s="3"/>
      <c r="G42" s="21">
        <f t="shared" si="0"/>
        <v>0</v>
      </c>
      <c r="H42" s="3"/>
      <c r="I42" s="4">
        <v>111123287817</v>
      </c>
      <c r="J42" s="3"/>
      <c r="K42" s="21">
        <f t="shared" si="1"/>
        <v>1.1595488545984644E-2</v>
      </c>
    </row>
    <row r="43" spans="1:11" ht="18.75" x14ac:dyDescent="0.45">
      <c r="A43" s="2" t="s">
        <v>353</v>
      </c>
      <c r="C43" s="1" t="s">
        <v>354</v>
      </c>
      <c r="E43" s="4">
        <v>24305978</v>
      </c>
      <c r="F43" s="3"/>
      <c r="G43" s="21">
        <f t="shared" si="0"/>
        <v>2.6440406887064797E-5</v>
      </c>
      <c r="H43" s="3"/>
      <c r="I43" s="4">
        <v>255506273</v>
      </c>
      <c r="J43" s="3"/>
      <c r="K43" s="21">
        <f t="shared" si="1"/>
        <v>2.666155870835815E-5</v>
      </c>
    </row>
    <row r="44" spans="1:11" ht="18.75" x14ac:dyDescent="0.45">
      <c r="A44" s="2" t="s">
        <v>413</v>
      </c>
      <c r="C44" s="1" t="s">
        <v>532</v>
      </c>
      <c r="E44" s="4">
        <v>0</v>
      </c>
      <c r="F44" s="3"/>
      <c r="G44" s="21">
        <f t="shared" si="0"/>
        <v>0</v>
      </c>
      <c r="H44" s="3"/>
      <c r="I44" s="4">
        <v>40821917835</v>
      </c>
      <c r="J44" s="3"/>
      <c r="K44" s="21">
        <f t="shared" si="1"/>
        <v>4.2596839058649067E-3</v>
      </c>
    </row>
    <row r="45" spans="1:11" ht="18.75" x14ac:dyDescent="0.45">
      <c r="A45" s="2" t="s">
        <v>299</v>
      </c>
      <c r="C45" s="1" t="s">
        <v>533</v>
      </c>
      <c r="E45" s="4">
        <v>0</v>
      </c>
      <c r="F45" s="3"/>
      <c r="G45" s="21">
        <f t="shared" si="0"/>
        <v>0</v>
      </c>
      <c r="H45" s="3"/>
      <c r="I45" s="4">
        <v>33830135293</v>
      </c>
      <c r="J45" s="3"/>
      <c r="K45" s="21">
        <f t="shared" si="1"/>
        <v>3.5301056511673925E-3</v>
      </c>
    </row>
    <row r="46" spans="1:11" ht="18.75" x14ac:dyDescent="0.45">
      <c r="A46" s="2" t="s">
        <v>356</v>
      </c>
      <c r="C46" s="1" t="s">
        <v>357</v>
      </c>
      <c r="E46" s="4">
        <v>14301369836</v>
      </c>
      <c r="F46" s="3"/>
      <c r="G46" s="21">
        <f t="shared" si="0"/>
        <v>1.5557244292175166E-2</v>
      </c>
      <c r="H46" s="3"/>
      <c r="I46" s="4">
        <v>88273972436</v>
      </c>
      <c r="J46" s="3"/>
      <c r="K46" s="21">
        <f t="shared" si="1"/>
        <v>9.2112090669586155E-3</v>
      </c>
    </row>
    <row r="47" spans="1:11" ht="18.75" x14ac:dyDescent="0.45">
      <c r="A47" s="2" t="s">
        <v>364</v>
      </c>
      <c r="C47" s="1" t="s">
        <v>534</v>
      </c>
      <c r="E47" s="4">
        <v>0</v>
      </c>
      <c r="F47" s="3"/>
      <c r="G47" s="21">
        <f t="shared" si="0"/>
        <v>0</v>
      </c>
      <c r="H47" s="3"/>
      <c r="I47" s="4">
        <v>81863009750</v>
      </c>
      <c r="J47" s="3"/>
      <c r="K47" s="21">
        <f t="shared" si="1"/>
        <v>8.5422381801660147E-3</v>
      </c>
    </row>
    <row r="48" spans="1:11" ht="18.75" x14ac:dyDescent="0.45">
      <c r="A48" s="2" t="s">
        <v>356</v>
      </c>
      <c r="C48" s="1" t="s">
        <v>359</v>
      </c>
      <c r="E48" s="4">
        <v>14301369860</v>
      </c>
      <c r="F48" s="3"/>
      <c r="G48" s="21">
        <f t="shared" si="0"/>
        <v>1.5557244318282724E-2</v>
      </c>
      <c r="H48" s="3"/>
      <c r="I48" s="4">
        <v>88273972560</v>
      </c>
      <c r="J48" s="3"/>
      <c r="K48" s="21">
        <f t="shared" si="1"/>
        <v>9.2112090798977617E-3</v>
      </c>
    </row>
    <row r="49" spans="1:11" ht="18.75" x14ac:dyDescent="0.45">
      <c r="A49" s="2" t="s">
        <v>361</v>
      </c>
      <c r="C49" s="1" t="s">
        <v>362</v>
      </c>
      <c r="E49" s="4">
        <v>15016438351</v>
      </c>
      <c r="F49" s="3"/>
      <c r="G49" s="21">
        <f t="shared" si="0"/>
        <v>1.6335106532021231E-2</v>
      </c>
      <c r="H49" s="3"/>
      <c r="I49" s="4">
        <v>111106849265</v>
      </c>
      <c r="J49" s="3"/>
      <c r="K49" s="21">
        <f t="shared" si="1"/>
        <v>1.1593773216595341E-2</v>
      </c>
    </row>
    <row r="50" spans="1:11" ht="18.75" x14ac:dyDescent="0.45">
      <c r="A50" s="2" t="s">
        <v>364</v>
      </c>
      <c r="C50" s="1" t="s">
        <v>365</v>
      </c>
      <c r="E50" s="4">
        <v>40043835593</v>
      </c>
      <c r="F50" s="3"/>
      <c r="G50" s="21">
        <f t="shared" si="0"/>
        <v>4.3560284074874403E-2</v>
      </c>
      <c r="H50" s="3"/>
      <c r="I50" s="4">
        <v>255353424514</v>
      </c>
      <c r="J50" s="3"/>
      <c r="K50" s="21">
        <f t="shared" si="1"/>
        <v>2.664560928044343E-2</v>
      </c>
    </row>
    <row r="51" spans="1:11" ht="18.75" x14ac:dyDescent="0.45">
      <c r="A51" s="2" t="s">
        <v>327</v>
      </c>
      <c r="C51" s="1" t="s">
        <v>535</v>
      </c>
      <c r="E51" s="4">
        <v>186301370</v>
      </c>
      <c r="F51" s="3"/>
      <c r="G51" s="21">
        <f t="shared" si="0"/>
        <v>2.0266142042988796E-4</v>
      </c>
      <c r="H51" s="3"/>
      <c r="I51" s="4">
        <v>14145753387</v>
      </c>
      <c r="J51" s="3"/>
      <c r="K51" s="21">
        <f t="shared" si="1"/>
        <v>1.476080528173399E-3</v>
      </c>
    </row>
    <row r="52" spans="1:11" ht="18.75" x14ac:dyDescent="0.45">
      <c r="A52" s="2" t="s">
        <v>340</v>
      </c>
      <c r="C52" s="1" t="s">
        <v>367</v>
      </c>
      <c r="E52" s="4">
        <v>3452051582</v>
      </c>
      <c r="F52" s="3"/>
      <c r="G52" s="21">
        <f t="shared" si="0"/>
        <v>3.7551934105764322E-3</v>
      </c>
      <c r="H52" s="3"/>
      <c r="I52" s="4">
        <v>77424654182</v>
      </c>
      <c r="J52" s="3"/>
      <c r="K52" s="21">
        <f t="shared" si="1"/>
        <v>8.0791048247481605E-3</v>
      </c>
    </row>
    <row r="53" spans="1:11" ht="18.75" x14ac:dyDescent="0.45">
      <c r="A53" s="2" t="s">
        <v>473</v>
      </c>
      <c r="C53" s="1" t="s">
        <v>536</v>
      </c>
      <c r="E53" s="4">
        <v>0</v>
      </c>
      <c r="F53" s="3"/>
      <c r="G53" s="21">
        <f t="shared" si="0"/>
        <v>0</v>
      </c>
      <c r="H53" s="3"/>
      <c r="I53" s="4">
        <v>13212328745</v>
      </c>
      <c r="J53" s="3"/>
      <c r="K53" s="21">
        <f t="shared" si="1"/>
        <v>1.378679569675166E-3</v>
      </c>
    </row>
    <row r="54" spans="1:11" ht="18.75" x14ac:dyDescent="0.45">
      <c r="A54" s="2" t="s">
        <v>327</v>
      </c>
      <c r="C54" s="1" t="s">
        <v>537</v>
      </c>
      <c r="E54" s="4">
        <v>547945205</v>
      </c>
      <c r="F54" s="3"/>
      <c r="G54" s="21">
        <f t="shared" si="0"/>
        <v>5.9606300030453957E-4</v>
      </c>
      <c r="H54" s="3"/>
      <c r="I54" s="4">
        <v>76976438451</v>
      </c>
      <c r="J54" s="3"/>
      <c r="K54" s="21">
        <f t="shared" si="1"/>
        <v>8.0323344269580977E-3</v>
      </c>
    </row>
    <row r="55" spans="1:11" ht="18.75" x14ac:dyDescent="0.45">
      <c r="A55" s="2" t="s">
        <v>327</v>
      </c>
      <c r="C55" s="1" t="s">
        <v>538</v>
      </c>
      <c r="E55" s="4">
        <v>0</v>
      </c>
      <c r="F55" s="3"/>
      <c r="G55" s="21">
        <f t="shared" si="0"/>
        <v>0</v>
      </c>
      <c r="H55" s="3"/>
      <c r="I55" s="4">
        <v>506683216008</v>
      </c>
      <c r="J55" s="3"/>
      <c r="K55" s="21">
        <f t="shared" si="1"/>
        <v>5.287136065789276E-2</v>
      </c>
    </row>
    <row r="56" spans="1:11" ht="18.75" x14ac:dyDescent="0.45">
      <c r="A56" s="2" t="s">
        <v>321</v>
      </c>
      <c r="C56" s="1" t="s">
        <v>539</v>
      </c>
      <c r="E56" s="4">
        <v>0</v>
      </c>
      <c r="F56" s="3"/>
      <c r="G56" s="21">
        <f t="shared" si="0"/>
        <v>0</v>
      </c>
      <c r="H56" s="3"/>
      <c r="I56" s="4">
        <v>29766575286</v>
      </c>
      <c r="J56" s="3"/>
      <c r="K56" s="21">
        <f t="shared" si="1"/>
        <v>3.1060814484756383E-3</v>
      </c>
    </row>
    <row r="57" spans="1:11" ht="18.75" x14ac:dyDescent="0.45">
      <c r="A57" s="2" t="s">
        <v>346</v>
      </c>
      <c r="C57" s="1" t="s">
        <v>369</v>
      </c>
      <c r="E57" s="4">
        <v>5523282731</v>
      </c>
      <c r="F57" s="3"/>
      <c r="G57" s="21">
        <f t="shared" si="0"/>
        <v>6.008309674267724E-3</v>
      </c>
      <c r="H57" s="3"/>
      <c r="I57" s="4">
        <v>123879446981</v>
      </c>
      <c r="J57" s="3"/>
      <c r="K57" s="21">
        <f t="shared" si="1"/>
        <v>1.2926567749837095E-2</v>
      </c>
    </row>
    <row r="58" spans="1:11" ht="18.75" x14ac:dyDescent="0.45">
      <c r="A58" s="2" t="s">
        <v>340</v>
      </c>
      <c r="C58" s="1" t="s">
        <v>371</v>
      </c>
      <c r="E58" s="4">
        <v>14301369836</v>
      </c>
      <c r="F58" s="3"/>
      <c r="G58" s="21">
        <f t="shared" si="0"/>
        <v>1.5557244292175166E-2</v>
      </c>
      <c r="H58" s="3"/>
      <c r="I58" s="4">
        <v>88273972436</v>
      </c>
      <c r="J58" s="3"/>
      <c r="K58" s="21">
        <f t="shared" si="1"/>
        <v>9.2112090669586155E-3</v>
      </c>
    </row>
    <row r="59" spans="1:11" ht="18.75" x14ac:dyDescent="0.45">
      <c r="A59" s="2" t="s">
        <v>413</v>
      </c>
      <c r="C59" s="1" t="s">
        <v>540</v>
      </c>
      <c r="E59" s="4">
        <v>0</v>
      </c>
      <c r="F59" s="3"/>
      <c r="G59" s="21">
        <f t="shared" si="0"/>
        <v>0</v>
      </c>
      <c r="H59" s="3"/>
      <c r="I59" s="4">
        <v>27397260299</v>
      </c>
      <c r="J59" s="3"/>
      <c r="K59" s="21">
        <f t="shared" si="1"/>
        <v>2.8588482597057745E-3</v>
      </c>
    </row>
    <row r="60" spans="1:11" ht="18.75" x14ac:dyDescent="0.45">
      <c r="A60" s="2" t="s">
        <v>327</v>
      </c>
      <c r="C60" s="1" t="s">
        <v>541</v>
      </c>
      <c r="E60" s="4">
        <v>0</v>
      </c>
      <c r="F60" s="3"/>
      <c r="G60" s="21">
        <f t="shared" si="0"/>
        <v>0</v>
      </c>
      <c r="H60" s="3"/>
      <c r="I60" s="4">
        <v>551452054780</v>
      </c>
      <c r="J60" s="3"/>
      <c r="K60" s="21">
        <f t="shared" si="1"/>
        <v>5.7542897717277199E-2</v>
      </c>
    </row>
    <row r="61" spans="1:11" ht="18.75" x14ac:dyDescent="0.45">
      <c r="A61" s="2" t="s">
        <v>353</v>
      </c>
      <c r="C61" s="1" t="s">
        <v>542</v>
      </c>
      <c r="E61" s="4">
        <v>0</v>
      </c>
      <c r="F61" s="3"/>
      <c r="G61" s="21">
        <f t="shared" si="0"/>
        <v>0</v>
      </c>
      <c r="H61" s="3"/>
      <c r="I61" s="4">
        <v>24219178200</v>
      </c>
      <c r="J61" s="3"/>
      <c r="K61" s="21">
        <f t="shared" si="1"/>
        <v>2.5272218715643351E-3</v>
      </c>
    </row>
    <row r="62" spans="1:11" ht="18.75" x14ac:dyDescent="0.45">
      <c r="A62" s="2" t="s">
        <v>364</v>
      </c>
      <c r="C62" s="1" t="s">
        <v>373</v>
      </c>
      <c r="E62" s="4">
        <v>28602739720</v>
      </c>
      <c r="F62" s="3"/>
      <c r="G62" s="21">
        <f t="shared" si="0"/>
        <v>3.1114488636565449E-2</v>
      </c>
      <c r="H62" s="3"/>
      <c r="I62" s="4">
        <v>176547945170</v>
      </c>
      <c r="J62" s="3"/>
      <c r="K62" s="21">
        <f t="shared" si="1"/>
        <v>1.8422418165012923E-2</v>
      </c>
    </row>
    <row r="63" spans="1:11" ht="18.75" x14ac:dyDescent="0.45">
      <c r="A63" s="2" t="s">
        <v>337</v>
      </c>
      <c r="C63" s="1" t="s">
        <v>543</v>
      </c>
      <c r="E63" s="4">
        <v>0</v>
      </c>
      <c r="F63" s="3"/>
      <c r="G63" s="21">
        <f t="shared" si="0"/>
        <v>0</v>
      </c>
      <c r="H63" s="3"/>
      <c r="I63" s="4">
        <v>277695172334</v>
      </c>
      <c r="J63" s="3"/>
      <c r="K63" s="21">
        <f t="shared" si="1"/>
        <v>2.897692511921449E-2</v>
      </c>
    </row>
    <row r="64" spans="1:11" ht="18.75" x14ac:dyDescent="0.45">
      <c r="A64" s="2" t="s">
        <v>346</v>
      </c>
      <c r="C64" s="1" t="s">
        <v>376</v>
      </c>
      <c r="E64" s="4">
        <v>6657532344</v>
      </c>
      <c r="F64" s="3"/>
      <c r="G64" s="21">
        <f t="shared" si="0"/>
        <v>7.2421633903870988E-3</v>
      </c>
      <c r="H64" s="3"/>
      <c r="I64" s="4">
        <v>43643833644</v>
      </c>
      <c r="J64" s="3"/>
      <c r="K64" s="21">
        <f t="shared" si="1"/>
        <v>4.5541450677311652E-3</v>
      </c>
    </row>
    <row r="65" spans="1:11" ht="18.75" x14ac:dyDescent="0.45">
      <c r="A65" s="2" t="s">
        <v>361</v>
      </c>
      <c r="C65" s="1" t="s">
        <v>378</v>
      </c>
      <c r="E65" s="4">
        <v>11589041080</v>
      </c>
      <c r="F65" s="3"/>
      <c r="G65" s="21">
        <f t="shared" si="0"/>
        <v>1.2606732450186075E-2</v>
      </c>
      <c r="H65" s="3"/>
      <c r="I65" s="4">
        <v>159534246430</v>
      </c>
      <c r="J65" s="3"/>
      <c r="K65" s="21">
        <f t="shared" si="1"/>
        <v>1.6647073385893434E-2</v>
      </c>
    </row>
    <row r="66" spans="1:11" ht="18.75" x14ac:dyDescent="0.45">
      <c r="A66" s="2" t="s">
        <v>413</v>
      </c>
      <c r="C66" s="1" t="s">
        <v>544</v>
      </c>
      <c r="E66" s="4">
        <v>0</v>
      </c>
      <c r="F66" s="3"/>
      <c r="G66" s="21">
        <f t="shared" si="0"/>
        <v>0</v>
      </c>
      <c r="H66" s="3"/>
      <c r="I66" s="4">
        <v>22301369863</v>
      </c>
      <c r="J66" s="3"/>
      <c r="K66" s="21">
        <f t="shared" si="1"/>
        <v>2.3271024812732627E-3</v>
      </c>
    </row>
    <row r="67" spans="1:11" ht="18.75" x14ac:dyDescent="0.45">
      <c r="A67" s="2" t="s">
        <v>379</v>
      </c>
      <c r="C67" s="1" t="s">
        <v>380</v>
      </c>
      <c r="E67" s="4">
        <v>63561643809</v>
      </c>
      <c r="F67" s="3"/>
      <c r="G67" s="21">
        <f t="shared" si="0"/>
        <v>6.914330806687323E-2</v>
      </c>
      <c r="H67" s="3"/>
      <c r="I67" s="4">
        <v>638904109498</v>
      </c>
      <c r="J67" s="3"/>
      <c r="K67" s="21">
        <f t="shared" si="1"/>
        <v>6.6668341345937174E-2</v>
      </c>
    </row>
    <row r="68" spans="1:11" ht="18.75" x14ac:dyDescent="0.45">
      <c r="A68" s="2" t="s">
        <v>382</v>
      </c>
      <c r="C68" s="1" t="s">
        <v>383</v>
      </c>
      <c r="E68" s="4">
        <v>1769</v>
      </c>
      <c r="F68" s="3"/>
      <c r="G68" s="21">
        <f t="shared" si="0"/>
        <v>1.9243446934419846E-9</v>
      </c>
      <c r="H68" s="3"/>
      <c r="I68" s="4">
        <v>127085827</v>
      </c>
      <c r="J68" s="3"/>
      <c r="K68" s="21">
        <f t="shared" si="1"/>
        <v>1.3261146968241941E-5</v>
      </c>
    </row>
    <row r="69" spans="1:11" ht="18.75" x14ac:dyDescent="0.45">
      <c r="A69" s="2" t="s">
        <v>474</v>
      </c>
      <c r="C69" s="1" t="s">
        <v>545</v>
      </c>
      <c r="E69" s="4">
        <v>0</v>
      </c>
      <c r="F69" s="3"/>
      <c r="G69" s="21">
        <f t="shared" si="0"/>
        <v>0</v>
      </c>
      <c r="H69" s="3"/>
      <c r="I69" s="4">
        <v>13561643838</v>
      </c>
      <c r="J69" s="3"/>
      <c r="K69" s="21">
        <f t="shared" si="1"/>
        <v>1.4151298875103571E-3</v>
      </c>
    </row>
    <row r="70" spans="1:11" ht="18.75" x14ac:dyDescent="0.45">
      <c r="A70" s="2" t="s">
        <v>340</v>
      </c>
      <c r="C70" s="1" t="s">
        <v>385</v>
      </c>
      <c r="E70" s="4">
        <v>14301369836</v>
      </c>
      <c r="F70" s="3"/>
      <c r="G70" s="21">
        <f t="shared" si="0"/>
        <v>1.5557244292175166E-2</v>
      </c>
      <c r="H70" s="3"/>
      <c r="I70" s="4">
        <v>88273972436</v>
      </c>
      <c r="J70" s="3"/>
      <c r="K70" s="21">
        <f t="shared" si="1"/>
        <v>9.2112090669586155E-3</v>
      </c>
    </row>
    <row r="71" spans="1:11" ht="18.75" x14ac:dyDescent="0.45">
      <c r="A71" s="2" t="s">
        <v>413</v>
      </c>
      <c r="C71" s="1" t="s">
        <v>546</v>
      </c>
      <c r="E71" s="4">
        <v>0</v>
      </c>
      <c r="F71" s="3"/>
      <c r="G71" s="21">
        <f t="shared" si="0"/>
        <v>0</v>
      </c>
      <c r="H71" s="3"/>
      <c r="I71" s="4">
        <v>60821917806</v>
      </c>
      <c r="J71" s="3"/>
      <c r="K71" s="21">
        <f t="shared" si="1"/>
        <v>6.346643130517594E-3</v>
      </c>
    </row>
    <row r="72" spans="1:11" ht="18.75" x14ac:dyDescent="0.45">
      <c r="A72" s="2" t="s">
        <v>327</v>
      </c>
      <c r="C72" s="1" t="s">
        <v>547</v>
      </c>
      <c r="E72" s="4">
        <v>0</v>
      </c>
      <c r="F72" s="3"/>
      <c r="G72" s="21">
        <f t="shared" si="0"/>
        <v>0</v>
      </c>
      <c r="H72" s="3"/>
      <c r="I72" s="4">
        <v>272328767074</v>
      </c>
      <c r="J72" s="3"/>
      <c r="K72" s="21">
        <f t="shared" si="1"/>
        <v>2.8416951670373444E-2</v>
      </c>
    </row>
    <row r="73" spans="1:11" ht="18.75" x14ac:dyDescent="0.45">
      <c r="A73" s="2" t="s">
        <v>382</v>
      </c>
      <c r="C73" s="1" t="s">
        <v>548</v>
      </c>
      <c r="E73" s="4">
        <v>0</v>
      </c>
      <c r="F73" s="3"/>
      <c r="G73" s="21">
        <f t="shared" ref="G73:G113" si="2">E73/919273977281</f>
        <v>0</v>
      </c>
      <c r="H73" s="3"/>
      <c r="I73" s="4">
        <v>59452054796</v>
      </c>
      <c r="J73" s="3"/>
      <c r="K73" s="21">
        <f t="shared" ref="K73:K113" si="3">I73/9583320907637</f>
        <v>6.2037007180488274E-3</v>
      </c>
    </row>
    <row r="74" spans="1:11" ht="18.75" x14ac:dyDescent="0.45">
      <c r="A74" s="2" t="s">
        <v>361</v>
      </c>
      <c r="C74" s="1" t="s">
        <v>389</v>
      </c>
      <c r="E74" s="4">
        <v>17161643809</v>
      </c>
      <c r="F74" s="3"/>
      <c r="G74" s="21">
        <f t="shared" si="2"/>
        <v>1.8668693156919526E-2</v>
      </c>
      <c r="H74" s="3"/>
      <c r="I74" s="4">
        <v>105928766959</v>
      </c>
      <c r="J74" s="3"/>
      <c r="K74" s="21">
        <f t="shared" si="3"/>
        <v>1.1053450884085995E-2</v>
      </c>
    </row>
    <row r="75" spans="1:11" ht="18.75" x14ac:dyDescent="0.45">
      <c r="A75" s="2" t="s">
        <v>413</v>
      </c>
      <c r="C75" s="1" t="s">
        <v>549</v>
      </c>
      <c r="E75" s="4">
        <v>0</v>
      </c>
      <c r="F75" s="3"/>
      <c r="G75" s="21">
        <f t="shared" si="2"/>
        <v>0</v>
      </c>
      <c r="H75" s="3"/>
      <c r="I75" s="4">
        <v>67397260274</v>
      </c>
      <c r="J75" s="3"/>
      <c r="K75" s="21">
        <f t="shared" si="3"/>
        <v>7.0327667124546319E-3</v>
      </c>
    </row>
    <row r="76" spans="1:11" ht="18.75" x14ac:dyDescent="0.45">
      <c r="A76" s="2" t="s">
        <v>346</v>
      </c>
      <c r="C76" s="1" t="s">
        <v>391</v>
      </c>
      <c r="E76" s="4">
        <v>1035615838</v>
      </c>
      <c r="F76" s="3"/>
      <c r="G76" s="21">
        <f t="shared" si="2"/>
        <v>1.1265584184848921E-3</v>
      </c>
      <c r="H76" s="3"/>
      <c r="I76" s="4">
        <v>21895888438</v>
      </c>
      <c r="J76" s="3"/>
      <c r="K76" s="21">
        <f t="shared" si="3"/>
        <v>2.2847913211954582E-3</v>
      </c>
    </row>
    <row r="77" spans="1:11" ht="18.75" x14ac:dyDescent="0.45">
      <c r="A77" s="2" t="s">
        <v>393</v>
      </c>
      <c r="C77" s="1" t="s">
        <v>394</v>
      </c>
      <c r="E77" s="4">
        <v>18082191780</v>
      </c>
      <c r="F77" s="3"/>
      <c r="G77" s="21">
        <f t="shared" si="2"/>
        <v>1.967007902636703E-2</v>
      </c>
      <c r="H77" s="3"/>
      <c r="I77" s="4">
        <v>384999999986</v>
      </c>
      <c r="J77" s="3"/>
      <c r="K77" s="21">
        <f t="shared" si="3"/>
        <v>4.0173965131355606E-2</v>
      </c>
    </row>
    <row r="78" spans="1:11" ht="18.75" x14ac:dyDescent="0.45">
      <c r="A78" s="2" t="s">
        <v>396</v>
      </c>
      <c r="C78" s="1" t="s">
        <v>397</v>
      </c>
      <c r="E78" s="4">
        <v>15890410945</v>
      </c>
      <c r="F78" s="3"/>
      <c r="G78" s="21">
        <f t="shared" si="2"/>
        <v>1.7285827008831647E-2</v>
      </c>
      <c r="H78" s="3"/>
      <c r="I78" s="4">
        <v>117808219104</v>
      </c>
      <c r="J78" s="3"/>
      <c r="K78" s="21">
        <f t="shared" si="3"/>
        <v>1.2293047497774805E-2</v>
      </c>
    </row>
    <row r="79" spans="1:11" ht="18.75" x14ac:dyDescent="0.45">
      <c r="A79" s="2" t="s">
        <v>413</v>
      </c>
      <c r="C79" s="1" t="s">
        <v>550</v>
      </c>
      <c r="E79" s="4">
        <v>0</v>
      </c>
      <c r="F79" s="3"/>
      <c r="G79" s="21">
        <f t="shared" si="2"/>
        <v>0</v>
      </c>
      <c r="H79" s="3"/>
      <c r="I79" s="4">
        <v>44301369838</v>
      </c>
      <c r="J79" s="3"/>
      <c r="K79" s="21">
        <f t="shared" si="3"/>
        <v>4.6227576291112196E-3</v>
      </c>
    </row>
    <row r="80" spans="1:11" ht="18.75" x14ac:dyDescent="0.45">
      <c r="A80" s="2" t="s">
        <v>353</v>
      </c>
      <c r="C80" s="1" t="s">
        <v>551</v>
      </c>
      <c r="E80" s="4">
        <v>0</v>
      </c>
      <c r="F80" s="3"/>
      <c r="G80" s="21">
        <f t="shared" si="2"/>
        <v>0</v>
      </c>
      <c r="H80" s="3"/>
      <c r="I80" s="4">
        <v>293917808202</v>
      </c>
      <c r="J80" s="3"/>
      <c r="K80" s="21">
        <f t="shared" si="3"/>
        <v>3.0669724100314256E-2</v>
      </c>
    </row>
    <row r="81" spans="1:11" ht="18.75" x14ac:dyDescent="0.45">
      <c r="A81" s="2" t="s">
        <v>361</v>
      </c>
      <c r="C81" s="1" t="s">
        <v>399</v>
      </c>
      <c r="E81" s="4">
        <v>3452053234</v>
      </c>
      <c r="F81" s="3"/>
      <c r="G81" s="21">
        <f t="shared" si="2"/>
        <v>3.7551952076467733E-3</v>
      </c>
      <c r="H81" s="3"/>
      <c r="I81" s="4">
        <v>60657531794</v>
      </c>
      <c r="J81" s="3"/>
      <c r="K81" s="21">
        <f t="shared" si="3"/>
        <v>6.3294897852853582E-3</v>
      </c>
    </row>
    <row r="82" spans="1:11" ht="18.75" x14ac:dyDescent="0.45">
      <c r="A82" s="2" t="s">
        <v>413</v>
      </c>
      <c r="C82" s="1" t="s">
        <v>552</v>
      </c>
      <c r="E82" s="4">
        <v>0</v>
      </c>
      <c r="F82" s="3"/>
      <c r="G82" s="21">
        <f t="shared" si="2"/>
        <v>0</v>
      </c>
      <c r="H82" s="3"/>
      <c r="I82" s="4">
        <v>296784657514</v>
      </c>
      <c r="J82" s="3"/>
      <c r="K82" s="21">
        <f t="shared" si="3"/>
        <v>3.0968873981616404E-2</v>
      </c>
    </row>
    <row r="83" spans="1:11" ht="18.75" x14ac:dyDescent="0.45">
      <c r="A83" s="2" t="s">
        <v>353</v>
      </c>
      <c r="C83" s="1" t="s">
        <v>553</v>
      </c>
      <c r="E83" s="4">
        <v>0</v>
      </c>
      <c r="F83" s="3"/>
      <c r="G83" s="21">
        <f t="shared" si="2"/>
        <v>0</v>
      </c>
      <c r="H83" s="3"/>
      <c r="I83" s="4">
        <v>42196940537</v>
      </c>
      <c r="J83" s="3"/>
      <c r="K83" s="21">
        <f t="shared" si="3"/>
        <v>4.4031647216752423E-3</v>
      </c>
    </row>
    <row r="84" spans="1:11" ht="18.75" x14ac:dyDescent="0.45">
      <c r="A84" s="2" t="s">
        <v>413</v>
      </c>
      <c r="C84" s="1" t="s">
        <v>554</v>
      </c>
      <c r="E84" s="4">
        <v>0</v>
      </c>
      <c r="F84" s="3"/>
      <c r="G84" s="21">
        <f t="shared" si="2"/>
        <v>0</v>
      </c>
      <c r="H84" s="3"/>
      <c r="I84" s="4">
        <v>27041095855</v>
      </c>
      <c r="J84" s="3"/>
      <c r="K84" s="21">
        <f t="shared" si="3"/>
        <v>2.8216832260569303E-3</v>
      </c>
    </row>
    <row r="85" spans="1:11" ht="18.75" x14ac:dyDescent="0.45">
      <c r="A85" s="2" t="s">
        <v>353</v>
      </c>
      <c r="C85" s="1" t="s">
        <v>555</v>
      </c>
      <c r="E85" s="4">
        <v>0</v>
      </c>
      <c r="F85" s="3"/>
      <c r="G85" s="21">
        <f t="shared" si="2"/>
        <v>0</v>
      </c>
      <c r="H85" s="3"/>
      <c r="I85" s="4">
        <v>61163013676</v>
      </c>
      <c r="J85" s="3"/>
      <c r="K85" s="21">
        <f t="shared" si="3"/>
        <v>6.3822357891885747E-3</v>
      </c>
    </row>
    <row r="86" spans="1:11" ht="18.75" x14ac:dyDescent="0.45">
      <c r="A86" s="2" t="s">
        <v>401</v>
      </c>
      <c r="C86" s="1" t="s">
        <v>402</v>
      </c>
      <c r="E86" s="4">
        <v>7150684918</v>
      </c>
      <c r="F86" s="3"/>
      <c r="G86" s="21">
        <f t="shared" si="2"/>
        <v>7.7786221460875828E-3</v>
      </c>
      <c r="H86" s="3"/>
      <c r="I86" s="4">
        <v>32301369698</v>
      </c>
      <c r="J86" s="3"/>
      <c r="K86" s="21">
        <f t="shared" si="3"/>
        <v>3.3705820778952384E-3</v>
      </c>
    </row>
    <row r="87" spans="1:11" ht="18.75" x14ac:dyDescent="0.45">
      <c r="A87" s="2" t="s">
        <v>321</v>
      </c>
      <c r="C87" s="1" t="s">
        <v>556</v>
      </c>
      <c r="E87" s="4">
        <v>0</v>
      </c>
      <c r="F87" s="3"/>
      <c r="G87" s="21">
        <f t="shared" si="2"/>
        <v>0</v>
      </c>
      <c r="H87" s="3"/>
      <c r="I87" s="4">
        <v>56757536625</v>
      </c>
      <c r="J87" s="3"/>
      <c r="K87" s="21">
        <f t="shared" si="3"/>
        <v>5.9225332399929984E-3</v>
      </c>
    </row>
    <row r="88" spans="1:11" ht="18.75" x14ac:dyDescent="0.45">
      <c r="A88" s="2" t="s">
        <v>408</v>
      </c>
      <c r="C88" s="1" t="s">
        <v>557</v>
      </c>
      <c r="E88" s="4">
        <v>0</v>
      </c>
      <c r="F88" s="3"/>
      <c r="G88" s="21">
        <f t="shared" si="2"/>
        <v>0</v>
      </c>
      <c r="H88" s="3"/>
      <c r="I88" s="4">
        <v>245041095847</v>
      </c>
      <c r="J88" s="3"/>
      <c r="K88" s="21">
        <f t="shared" si="3"/>
        <v>2.5569538806920828E-2</v>
      </c>
    </row>
    <row r="89" spans="1:11" ht="18.75" x14ac:dyDescent="0.45">
      <c r="A89" s="2" t="s">
        <v>396</v>
      </c>
      <c r="C89" s="1" t="s">
        <v>404</v>
      </c>
      <c r="E89" s="4">
        <v>76712328741</v>
      </c>
      <c r="F89" s="3"/>
      <c r="G89" s="21">
        <f t="shared" si="2"/>
        <v>8.3448820087235948E-2</v>
      </c>
      <c r="H89" s="3"/>
      <c r="I89" s="4">
        <v>492273972510</v>
      </c>
      <c r="J89" s="3"/>
      <c r="K89" s="21">
        <f t="shared" si="3"/>
        <v>5.1367785473791679E-2</v>
      </c>
    </row>
    <row r="90" spans="1:11" ht="18.75" x14ac:dyDescent="0.45">
      <c r="A90" s="2" t="s">
        <v>346</v>
      </c>
      <c r="C90" s="1" t="s">
        <v>406</v>
      </c>
      <c r="E90" s="4">
        <v>3289315053</v>
      </c>
      <c r="F90" s="3"/>
      <c r="G90" s="21">
        <f t="shared" si="2"/>
        <v>3.5781661771053649E-3</v>
      </c>
      <c r="H90" s="3"/>
      <c r="I90" s="4">
        <v>13951232183</v>
      </c>
      <c r="J90" s="3"/>
      <c r="K90" s="21">
        <f t="shared" si="3"/>
        <v>1.4557826370900496E-3</v>
      </c>
    </row>
    <row r="91" spans="1:11" ht="18.75" x14ac:dyDescent="0.45">
      <c r="A91" s="2" t="s">
        <v>321</v>
      </c>
      <c r="C91" s="1" t="s">
        <v>558</v>
      </c>
      <c r="E91" s="4">
        <v>0</v>
      </c>
      <c r="F91" s="3"/>
      <c r="G91" s="21">
        <f t="shared" si="2"/>
        <v>0</v>
      </c>
      <c r="H91" s="3"/>
      <c r="I91" s="4">
        <v>78098630090</v>
      </c>
      <c r="J91" s="3"/>
      <c r="K91" s="21">
        <f t="shared" si="3"/>
        <v>8.1494328367698494E-3</v>
      </c>
    </row>
    <row r="92" spans="1:11" ht="18.75" x14ac:dyDescent="0.45">
      <c r="A92" s="2" t="s">
        <v>471</v>
      </c>
      <c r="C92" s="1" t="s">
        <v>559</v>
      </c>
      <c r="E92" s="4">
        <v>0</v>
      </c>
      <c r="F92" s="3"/>
      <c r="G92" s="21">
        <f t="shared" si="2"/>
        <v>0</v>
      </c>
      <c r="H92" s="3"/>
      <c r="I92" s="4">
        <v>33534246512</v>
      </c>
      <c r="J92" s="3"/>
      <c r="K92" s="21">
        <f t="shared" si="3"/>
        <v>3.4992302600736639E-3</v>
      </c>
    </row>
    <row r="93" spans="1:11" ht="18.75" x14ac:dyDescent="0.45">
      <c r="A93" s="2" t="s">
        <v>353</v>
      </c>
      <c r="C93" s="1" t="s">
        <v>407</v>
      </c>
      <c r="E93" s="4">
        <v>22015068491</v>
      </c>
      <c r="F93" s="3"/>
      <c r="G93" s="21">
        <f t="shared" si="2"/>
        <v>2.3948321213350873E-2</v>
      </c>
      <c r="H93" s="3"/>
      <c r="I93" s="4">
        <v>732147945141</v>
      </c>
      <c r="J93" s="3"/>
      <c r="K93" s="21">
        <f t="shared" si="3"/>
        <v>7.6398145506903284E-2</v>
      </c>
    </row>
    <row r="94" spans="1:11" ht="18.75" x14ac:dyDescent="0.45">
      <c r="A94" s="2" t="s">
        <v>408</v>
      </c>
      <c r="C94" s="1" t="s">
        <v>409</v>
      </c>
      <c r="E94" s="4">
        <v>6164</v>
      </c>
      <c r="F94" s="3"/>
      <c r="G94" s="21">
        <f t="shared" si="2"/>
        <v>6.7052915151929874E-9</v>
      </c>
      <c r="H94" s="3"/>
      <c r="I94" s="4">
        <v>10273</v>
      </c>
      <c r="J94" s="3"/>
      <c r="K94" s="21">
        <f t="shared" si="3"/>
        <v>1.0719666072972043E-9</v>
      </c>
    </row>
    <row r="95" spans="1:11" ht="18.75" x14ac:dyDescent="0.45">
      <c r="A95" s="2" t="s">
        <v>413</v>
      </c>
      <c r="C95" s="1" t="s">
        <v>560</v>
      </c>
      <c r="E95" s="4">
        <v>0</v>
      </c>
      <c r="F95" s="3"/>
      <c r="G95" s="21">
        <f t="shared" si="2"/>
        <v>0</v>
      </c>
      <c r="H95" s="3"/>
      <c r="I95" s="4">
        <v>156374794478</v>
      </c>
      <c r="J95" s="3"/>
      <c r="K95" s="21">
        <f t="shared" si="3"/>
        <v>1.6317391015611728E-2</v>
      </c>
    </row>
    <row r="96" spans="1:11" ht="18.75" x14ac:dyDescent="0.45">
      <c r="A96" s="2" t="s">
        <v>413</v>
      </c>
      <c r="C96" s="1" t="s">
        <v>414</v>
      </c>
      <c r="E96" s="4">
        <v>7232876712</v>
      </c>
      <c r="F96" s="3"/>
      <c r="G96" s="21">
        <f t="shared" si="2"/>
        <v>7.868031610546812E-3</v>
      </c>
      <c r="H96" s="3"/>
      <c r="I96" s="4">
        <v>69917808216</v>
      </c>
      <c r="J96" s="3"/>
      <c r="K96" s="21">
        <f t="shared" si="3"/>
        <v>7.2957807517728141E-3</v>
      </c>
    </row>
    <row r="97" spans="1:11" ht="18.75" x14ac:dyDescent="0.45">
      <c r="A97" s="2" t="s">
        <v>393</v>
      </c>
      <c r="C97" s="1" t="s">
        <v>416</v>
      </c>
      <c r="E97" s="4">
        <v>87397260270</v>
      </c>
      <c r="F97" s="3"/>
      <c r="G97" s="21">
        <f t="shared" si="2"/>
        <v>9.5072048627440647E-2</v>
      </c>
      <c r="H97" s="3"/>
      <c r="I97" s="4">
        <v>235068493140</v>
      </c>
      <c r="J97" s="3"/>
      <c r="K97" s="21">
        <f t="shared" si="3"/>
        <v>2.4528918044753427E-2</v>
      </c>
    </row>
    <row r="98" spans="1:11" ht="18.75" x14ac:dyDescent="0.45">
      <c r="A98" s="2" t="s">
        <v>413</v>
      </c>
      <c r="C98" s="1" t="s">
        <v>418</v>
      </c>
      <c r="E98" s="4">
        <v>26183968311</v>
      </c>
      <c r="F98" s="3"/>
      <c r="G98" s="21">
        <f t="shared" si="2"/>
        <v>2.8483312873106806E-2</v>
      </c>
      <c r="H98" s="3"/>
      <c r="I98" s="4">
        <v>82841502555</v>
      </c>
      <c r="J98" s="3"/>
      <c r="K98" s="21">
        <f t="shared" si="3"/>
        <v>8.6443419095966166E-3</v>
      </c>
    </row>
    <row r="99" spans="1:11" ht="18.75" x14ac:dyDescent="0.45">
      <c r="A99" s="2" t="s">
        <v>353</v>
      </c>
      <c r="C99" s="1" t="s">
        <v>420</v>
      </c>
      <c r="E99" s="4">
        <v>12662661653</v>
      </c>
      <c r="F99" s="3"/>
      <c r="G99" s="21">
        <f t="shared" si="2"/>
        <v>1.3774632988582171E-2</v>
      </c>
      <c r="H99" s="3"/>
      <c r="I99" s="4">
        <v>48827045213</v>
      </c>
      <c r="J99" s="3"/>
      <c r="K99" s="21">
        <f t="shared" si="3"/>
        <v>5.0950026283779629E-3</v>
      </c>
    </row>
    <row r="100" spans="1:11" ht="18.75" x14ac:dyDescent="0.45">
      <c r="A100" s="2" t="s">
        <v>422</v>
      </c>
      <c r="C100" s="1" t="s">
        <v>423</v>
      </c>
      <c r="E100" s="4">
        <v>15890410959</v>
      </c>
      <c r="F100" s="3"/>
      <c r="G100" s="21">
        <f t="shared" si="2"/>
        <v>1.7285827024061055E-2</v>
      </c>
      <c r="H100" s="3"/>
      <c r="I100" s="4">
        <v>36712328763</v>
      </c>
      <c r="J100" s="3"/>
      <c r="K100" s="21">
        <f t="shared" si="3"/>
        <v>3.8308566640759935E-3</v>
      </c>
    </row>
    <row r="101" spans="1:11" ht="18.75" x14ac:dyDescent="0.45">
      <c r="A101" s="2" t="s">
        <v>353</v>
      </c>
      <c r="C101" s="1" t="s">
        <v>425</v>
      </c>
      <c r="E101" s="4">
        <v>18872780225</v>
      </c>
      <c r="F101" s="3"/>
      <c r="G101" s="21">
        <f t="shared" si="2"/>
        <v>2.0530092977091904E-2</v>
      </c>
      <c r="H101" s="3"/>
      <c r="I101" s="4">
        <v>35303698994</v>
      </c>
      <c r="J101" s="3"/>
      <c r="K101" s="21">
        <f t="shared" si="3"/>
        <v>3.6838690193361145E-3</v>
      </c>
    </row>
    <row r="102" spans="1:11" ht="18.75" x14ac:dyDescent="0.45">
      <c r="A102" s="2" t="s">
        <v>413</v>
      </c>
      <c r="C102" s="1" t="s">
        <v>427</v>
      </c>
      <c r="E102" s="4">
        <v>13161643833</v>
      </c>
      <c r="F102" s="3"/>
      <c r="G102" s="21">
        <f t="shared" si="2"/>
        <v>1.4317433276996593E-2</v>
      </c>
      <c r="H102" s="3"/>
      <c r="I102" s="4">
        <v>29797260266</v>
      </c>
      <c r="J102" s="3"/>
      <c r="K102" s="21">
        <f t="shared" si="3"/>
        <v>3.1092833635837452E-3</v>
      </c>
    </row>
    <row r="103" spans="1:11" ht="18.75" x14ac:dyDescent="0.45">
      <c r="A103" s="2" t="s">
        <v>429</v>
      </c>
      <c r="C103" s="1" t="s">
        <v>430</v>
      </c>
      <c r="E103" s="4">
        <v>27616438331</v>
      </c>
      <c r="F103" s="3"/>
      <c r="G103" s="21">
        <f t="shared" si="2"/>
        <v>3.0041575214260978E-2</v>
      </c>
      <c r="H103" s="3"/>
      <c r="I103" s="4">
        <v>47342464331</v>
      </c>
      <c r="J103" s="3"/>
      <c r="K103" s="21">
        <f t="shared" si="3"/>
        <v>4.9400896398316928E-3</v>
      </c>
    </row>
    <row r="104" spans="1:11" ht="18.75" x14ac:dyDescent="0.45">
      <c r="A104" s="2" t="s">
        <v>431</v>
      </c>
      <c r="C104" s="1" t="s">
        <v>432</v>
      </c>
      <c r="E104" s="4">
        <v>26630136963</v>
      </c>
      <c r="F104" s="3"/>
      <c r="G104" s="21">
        <f t="shared" si="2"/>
        <v>2.8968661814800623E-2</v>
      </c>
      <c r="H104" s="3"/>
      <c r="I104" s="4">
        <v>46356162963</v>
      </c>
      <c r="J104" s="3"/>
      <c r="K104" s="21">
        <f t="shared" si="3"/>
        <v>4.8371711027707029E-3</v>
      </c>
    </row>
    <row r="105" spans="1:11" ht="18.75" x14ac:dyDescent="0.45">
      <c r="A105" s="2" t="s">
        <v>346</v>
      </c>
      <c r="C105" s="1" t="s">
        <v>433</v>
      </c>
      <c r="E105" s="4">
        <v>14301369836</v>
      </c>
      <c r="F105" s="3"/>
      <c r="G105" s="21">
        <f t="shared" si="2"/>
        <v>1.5557244292175166E-2</v>
      </c>
      <c r="H105" s="3"/>
      <c r="I105" s="4">
        <v>24164382836</v>
      </c>
      <c r="J105" s="3"/>
      <c r="K105" s="21">
        <f t="shared" si="3"/>
        <v>2.521504087037644E-3</v>
      </c>
    </row>
    <row r="106" spans="1:11" ht="18.75" x14ac:dyDescent="0.45">
      <c r="A106" s="2" t="s">
        <v>353</v>
      </c>
      <c r="C106" s="1" t="s">
        <v>434</v>
      </c>
      <c r="E106" s="4">
        <v>13863013698</v>
      </c>
      <c r="F106" s="3"/>
      <c r="G106" s="21">
        <f t="shared" si="2"/>
        <v>1.5080393920214723E-2</v>
      </c>
      <c r="H106" s="3"/>
      <c r="I106" s="4">
        <v>24109589040</v>
      </c>
      <c r="J106" s="3"/>
      <c r="K106" s="21">
        <f t="shared" si="3"/>
        <v>2.5157864661285567E-3</v>
      </c>
    </row>
    <row r="107" spans="1:11" ht="18.75" x14ac:dyDescent="0.45">
      <c r="A107" s="2" t="s">
        <v>436</v>
      </c>
      <c r="C107" s="1" t="s">
        <v>437</v>
      </c>
      <c r="E107" s="4">
        <v>71506849296</v>
      </c>
      <c r="F107" s="3"/>
      <c r="G107" s="21">
        <f t="shared" si="2"/>
        <v>7.778622158706236E-2</v>
      </c>
      <c r="H107" s="3"/>
      <c r="I107" s="4">
        <v>105753421927</v>
      </c>
      <c r="J107" s="3"/>
      <c r="K107" s="21">
        <f t="shared" si="3"/>
        <v>1.1035153987457995E-2</v>
      </c>
    </row>
    <row r="108" spans="1:11" ht="18.75" x14ac:dyDescent="0.45">
      <c r="A108" s="2" t="s">
        <v>436</v>
      </c>
      <c r="C108" s="1" t="s">
        <v>439</v>
      </c>
      <c r="E108" s="4">
        <v>15890410945</v>
      </c>
      <c r="F108" s="3"/>
      <c r="G108" s="21">
        <f t="shared" si="2"/>
        <v>1.7285827008831647E-2</v>
      </c>
      <c r="H108" s="3"/>
      <c r="I108" s="4">
        <v>22465753191</v>
      </c>
      <c r="J108" s="3"/>
      <c r="K108" s="21">
        <f t="shared" si="3"/>
        <v>2.3442555464355704E-3</v>
      </c>
    </row>
    <row r="109" spans="1:11" ht="18.75" x14ac:dyDescent="0.45">
      <c r="A109" s="2" t="s">
        <v>441</v>
      </c>
      <c r="C109" s="1" t="s">
        <v>442</v>
      </c>
      <c r="E109" s="4">
        <v>14794520535</v>
      </c>
      <c r="F109" s="3"/>
      <c r="G109" s="21">
        <f t="shared" si="2"/>
        <v>1.6093701008222567E-2</v>
      </c>
      <c r="H109" s="3"/>
      <c r="I109" s="4">
        <v>14794520535</v>
      </c>
      <c r="J109" s="3"/>
      <c r="K109" s="21">
        <f t="shared" si="3"/>
        <v>1.543778057480071E-3</v>
      </c>
    </row>
    <row r="110" spans="1:11" ht="18.75" x14ac:dyDescent="0.45">
      <c r="A110" s="2" t="s">
        <v>444</v>
      </c>
      <c r="C110" s="1" t="s">
        <v>445</v>
      </c>
      <c r="E110" s="4">
        <v>48013698620</v>
      </c>
      <c r="F110" s="3"/>
      <c r="G110" s="21">
        <f t="shared" si="2"/>
        <v>5.2230020436359381E-2</v>
      </c>
      <c r="H110" s="3"/>
      <c r="I110" s="4">
        <v>48013698620</v>
      </c>
      <c r="J110" s="3"/>
      <c r="K110" s="21">
        <f t="shared" si="3"/>
        <v>5.0101315694998406E-3</v>
      </c>
    </row>
    <row r="111" spans="1:11" ht="18.75" x14ac:dyDescent="0.45">
      <c r="A111" s="2" t="s">
        <v>444</v>
      </c>
      <c r="C111" s="1" t="s">
        <v>447</v>
      </c>
      <c r="E111" s="4">
        <v>27452054784</v>
      </c>
      <c r="F111" s="3"/>
      <c r="G111" s="21">
        <f t="shared" si="2"/>
        <v>2.9862756329942935E-2</v>
      </c>
      <c r="H111" s="3"/>
      <c r="I111" s="4">
        <v>27452054784</v>
      </c>
      <c r="J111" s="3"/>
      <c r="K111" s="21">
        <f t="shared" si="3"/>
        <v>2.8645659525106072E-3</v>
      </c>
    </row>
    <row r="112" spans="1:11" ht="18.75" x14ac:dyDescent="0.45">
      <c r="A112" s="2" t="s">
        <v>429</v>
      </c>
      <c r="C112" s="1" t="s">
        <v>451</v>
      </c>
      <c r="E112" s="4">
        <v>547945205</v>
      </c>
      <c r="F112" s="3"/>
      <c r="G112" s="21">
        <f t="shared" si="2"/>
        <v>5.9606300030453957E-4</v>
      </c>
      <c r="H112" s="3"/>
      <c r="I112" s="4">
        <v>547945205</v>
      </c>
      <c r="J112" s="3"/>
      <c r="K112" s="21">
        <f t="shared" si="3"/>
        <v>5.7176965091854485E-5</v>
      </c>
    </row>
    <row r="113" spans="1:11" ht="18.75" x14ac:dyDescent="0.45">
      <c r="A113" s="2" t="s">
        <v>449</v>
      </c>
      <c r="C113" s="1" t="s">
        <v>453</v>
      </c>
      <c r="E113" s="4">
        <v>1232876712</v>
      </c>
      <c r="F113" s="3"/>
      <c r="G113" s="21">
        <f t="shared" si="2"/>
        <v>1.3411417515010752E-3</v>
      </c>
      <c r="H113" s="3"/>
      <c r="I113" s="4">
        <v>1232876712</v>
      </c>
      <c r="J113" s="3"/>
      <c r="K113" s="21">
        <f t="shared" si="3"/>
        <v>1.2864817153493356E-4</v>
      </c>
    </row>
    <row r="114" spans="1:11" ht="18.75" thickBot="1" x14ac:dyDescent="0.45">
      <c r="E114" s="7">
        <f>SUM(E8:E113)</f>
        <v>919273977281</v>
      </c>
      <c r="F114" s="10"/>
      <c r="G114" s="22">
        <f>SUM(G8:G113)</f>
        <v>1.0000000000000002</v>
      </c>
      <c r="H114" s="10"/>
      <c r="I114" s="7">
        <f>SUM(I8:I113)</f>
        <v>9583320907637</v>
      </c>
      <c r="J114" s="10"/>
      <c r="K114" s="22">
        <f>SUM(K8:K113)</f>
        <v>1.0000000000000002</v>
      </c>
    </row>
    <row r="115" spans="1:11" ht="18.75" thickTop="1" x14ac:dyDescent="0.4">
      <c r="E115" s="3"/>
      <c r="F115" s="3"/>
      <c r="G115" s="3"/>
      <c r="H115" s="3"/>
      <c r="I115" s="3"/>
      <c r="J115" s="3"/>
      <c r="K115" s="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E15" sqref="E15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3" t="s">
        <v>0</v>
      </c>
      <c r="B2" s="23"/>
      <c r="C2" s="23"/>
      <c r="D2" s="23"/>
      <c r="E2" s="23"/>
    </row>
    <row r="3" spans="1:5" ht="27.75" x14ac:dyDescent="0.4">
      <c r="A3" s="23" t="s">
        <v>454</v>
      </c>
      <c r="B3" s="23"/>
      <c r="C3" s="23"/>
      <c r="D3" s="23"/>
      <c r="E3" s="23"/>
    </row>
    <row r="4" spans="1:5" ht="27.75" x14ac:dyDescent="0.4">
      <c r="A4" s="23" t="s">
        <v>2</v>
      </c>
      <c r="B4" s="23"/>
      <c r="C4" s="23"/>
      <c r="D4" s="23"/>
      <c r="E4" s="23"/>
    </row>
    <row r="6" spans="1:5" ht="27.75" x14ac:dyDescent="0.4">
      <c r="A6" s="27" t="s">
        <v>561</v>
      </c>
      <c r="C6" s="25" t="s">
        <v>456</v>
      </c>
      <c r="E6" s="25" t="s">
        <v>6</v>
      </c>
    </row>
    <row r="7" spans="1:5" ht="27.75" x14ac:dyDescent="0.4">
      <c r="A7" s="25" t="s">
        <v>561</v>
      </c>
      <c r="C7" s="26" t="s">
        <v>281</v>
      </c>
      <c r="E7" s="26" t="s">
        <v>281</v>
      </c>
    </row>
    <row r="8" spans="1:5" ht="18.75" x14ac:dyDescent="0.45">
      <c r="A8" s="2" t="s">
        <v>561</v>
      </c>
      <c r="C8" s="5">
        <v>2675584649</v>
      </c>
      <c r="D8" s="6"/>
      <c r="E8" s="5">
        <v>33783369131</v>
      </c>
    </row>
    <row r="9" spans="1:5" ht="18.75" x14ac:dyDescent="0.45">
      <c r="A9" s="2" t="s">
        <v>562</v>
      </c>
      <c r="C9" s="5">
        <v>0</v>
      </c>
      <c r="D9" s="6"/>
      <c r="E9" s="5">
        <v>4079490206</v>
      </c>
    </row>
    <row r="10" spans="1:5" ht="18.75" x14ac:dyDescent="0.45">
      <c r="A10" s="2" t="s">
        <v>563</v>
      </c>
      <c r="C10" s="5">
        <v>223074416</v>
      </c>
      <c r="D10" s="6"/>
      <c r="E10" s="5">
        <v>1122915957</v>
      </c>
    </row>
    <row r="11" spans="1:5" ht="18.75" x14ac:dyDescent="0.45">
      <c r="A11" s="2" t="s">
        <v>569</v>
      </c>
      <c r="C11" s="5">
        <v>2385482704</v>
      </c>
      <c r="D11" s="6"/>
      <c r="E11" s="5">
        <v>0</v>
      </c>
    </row>
    <row r="12" spans="1:5" ht="19.5" thickBot="1" x14ac:dyDescent="0.5">
      <c r="A12" s="2" t="s">
        <v>463</v>
      </c>
      <c r="C12" s="12">
        <f>SUM(C8:C11)</f>
        <v>5284141769</v>
      </c>
      <c r="D12" s="6"/>
      <c r="E12" s="12">
        <f>SUM(E8:E11)</f>
        <v>38985775294</v>
      </c>
    </row>
    <row r="13" spans="1:5" ht="18.75" thickTop="1" x14ac:dyDescent="0.4">
      <c r="C13" s="30"/>
      <c r="D13" s="29"/>
      <c r="E13" s="28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7" sqref="E7: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3" t="s">
        <v>0</v>
      </c>
      <c r="B2" s="23"/>
      <c r="C2" s="23"/>
      <c r="D2" s="23"/>
      <c r="E2" s="23"/>
      <c r="F2" s="23"/>
      <c r="G2" s="23"/>
    </row>
    <row r="3" spans="1:7" ht="27.75" x14ac:dyDescent="0.4">
      <c r="A3" s="23" t="s">
        <v>454</v>
      </c>
      <c r="B3" s="23"/>
      <c r="C3" s="23"/>
      <c r="D3" s="23"/>
      <c r="E3" s="23"/>
      <c r="F3" s="23"/>
      <c r="G3" s="23"/>
    </row>
    <row r="4" spans="1:7" ht="27.75" x14ac:dyDescent="0.4">
      <c r="A4" s="23" t="s">
        <v>2</v>
      </c>
      <c r="B4" s="23"/>
      <c r="C4" s="23"/>
      <c r="D4" s="23"/>
      <c r="E4" s="23"/>
      <c r="F4" s="23"/>
      <c r="G4" s="23"/>
    </row>
    <row r="6" spans="1:7" ht="27.75" x14ac:dyDescent="0.4">
      <c r="A6" s="25" t="s">
        <v>458</v>
      </c>
      <c r="C6" s="25" t="s">
        <v>281</v>
      </c>
      <c r="E6" s="25" t="s">
        <v>507</v>
      </c>
      <c r="G6" s="25" t="s">
        <v>13</v>
      </c>
    </row>
    <row r="7" spans="1:7" ht="18.75" x14ac:dyDescent="0.45">
      <c r="A7" s="2" t="s">
        <v>564</v>
      </c>
      <c r="C7" s="5">
        <v>247431319603</v>
      </c>
      <c r="D7" s="6"/>
      <c r="E7" s="21">
        <f>C7/4730452153901</f>
        <v>5.2306061144483634E-2</v>
      </c>
      <c r="F7" s="6"/>
      <c r="G7" s="21">
        <f>C7/329126928920780</f>
        <v>7.5178084155659011E-4</v>
      </c>
    </row>
    <row r="8" spans="1:7" ht="18.75" x14ac:dyDescent="0.45">
      <c r="A8" s="2" t="s">
        <v>565</v>
      </c>
      <c r="C8" s="5">
        <v>3032963527757</v>
      </c>
      <c r="D8" s="6"/>
      <c r="E8" s="21">
        <f>C8/4730452153901</f>
        <v>0.64115721480363053</v>
      </c>
      <c r="F8" s="6"/>
      <c r="G8" s="21">
        <f>C8/329126928920780</f>
        <v>9.2151788907161303E-3</v>
      </c>
    </row>
    <row r="9" spans="1:7" ht="18.75" x14ac:dyDescent="0.45">
      <c r="A9" s="2" t="s">
        <v>566</v>
      </c>
      <c r="C9" s="5">
        <v>919273977281</v>
      </c>
      <c r="D9" s="6"/>
      <c r="E9" s="21">
        <f>C9/4730452153901</f>
        <v>0.19433110141974788</v>
      </c>
      <c r="F9" s="6"/>
      <c r="G9" s="21">
        <f>C9/329126928920780</f>
        <v>2.7930682557496438E-3</v>
      </c>
    </row>
    <row r="10" spans="1:7" ht="18.75" thickBot="1" x14ac:dyDescent="0.45">
      <c r="C10" s="11">
        <f>SUM(C7:C9)</f>
        <v>4199668824641</v>
      </c>
      <c r="E10" s="20">
        <f>SUM(E7:E9)</f>
        <v>0.88779437736786204</v>
      </c>
      <c r="G10" s="20">
        <f>SUM(G7:G9)</f>
        <v>1.2760027988022365E-2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5"/>
  <sheetViews>
    <sheetView rightToLeft="1" workbookViewId="0">
      <selection activeCell="I1" sqref="I1:I1048576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7109375" style="1" bestFit="1" customWidth="1"/>
    <col min="14" max="15" width="1" style="1" customWidth="1"/>
    <col min="16" max="16" width="9.140625" style="1" customWidth="1"/>
    <col min="17" max="16384" width="9.140625" style="1"/>
  </cols>
  <sheetData>
    <row r="2" spans="1:14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1:14" ht="27.75" x14ac:dyDescent="0.4">
      <c r="A6" s="23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6</v>
      </c>
      <c r="J6" s="25" t="s">
        <v>6</v>
      </c>
      <c r="K6" s="25" t="s">
        <v>6</v>
      </c>
      <c r="L6" s="25" t="s">
        <v>6</v>
      </c>
      <c r="M6" s="25" t="s">
        <v>6</v>
      </c>
      <c r="N6" s="25" t="s">
        <v>6</v>
      </c>
    </row>
    <row r="7" spans="1:14" ht="27.75" x14ac:dyDescent="0.4">
      <c r="A7" s="23" t="s">
        <v>3</v>
      </c>
      <c r="C7" s="26" t="s">
        <v>88</v>
      </c>
      <c r="E7" s="26" t="s">
        <v>89</v>
      </c>
      <c r="G7" s="26" t="s">
        <v>90</v>
      </c>
      <c r="I7" s="26" t="s">
        <v>88</v>
      </c>
      <c r="K7" s="26" t="s">
        <v>89</v>
      </c>
      <c r="M7" s="26" t="s">
        <v>90</v>
      </c>
    </row>
    <row r="8" spans="1:14" ht="18.75" x14ac:dyDescent="0.45">
      <c r="A8" s="2" t="s">
        <v>92</v>
      </c>
      <c r="C8" s="4">
        <v>700000000</v>
      </c>
      <c r="D8" s="3"/>
      <c r="E8" s="4">
        <v>3597</v>
      </c>
      <c r="F8" s="3"/>
      <c r="G8" s="3" t="s">
        <v>93</v>
      </c>
      <c r="H8" s="3"/>
      <c r="I8" s="4">
        <v>700000000</v>
      </c>
      <c r="J8" s="3"/>
      <c r="K8" s="4">
        <v>3597</v>
      </c>
      <c r="L8" s="3"/>
      <c r="M8" s="3" t="s">
        <v>93</v>
      </c>
      <c r="N8" s="3"/>
    </row>
    <row r="9" spans="1:14" ht="18.75" x14ac:dyDescent="0.45">
      <c r="A9" s="2" t="s">
        <v>94</v>
      </c>
      <c r="C9" s="4">
        <v>63086124</v>
      </c>
      <c r="D9" s="3"/>
      <c r="E9" s="4">
        <v>11511</v>
      </c>
      <c r="F9" s="3"/>
      <c r="G9" s="3" t="s">
        <v>95</v>
      </c>
      <c r="H9" s="3"/>
      <c r="I9" s="4">
        <v>63086124</v>
      </c>
      <c r="J9" s="3"/>
      <c r="K9" s="4">
        <v>11511</v>
      </c>
      <c r="L9" s="3"/>
      <c r="M9" s="3" t="s">
        <v>95</v>
      </c>
      <c r="N9" s="3"/>
    </row>
    <row r="10" spans="1:14" ht="18.75" x14ac:dyDescent="0.45">
      <c r="A10" s="2" t="s">
        <v>96</v>
      </c>
      <c r="C10" s="4">
        <v>100000000</v>
      </c>
      <c r="D10" s="3"/>
      <c r="E10" s="4">
        <v>13176</v>
      </c>
      <c r="F10" s="3"/>
      <c r="G10" s="3" t="s">
        <v>97</v>
      </c>
      <c r="H10" s="3"/>
      <c r="I10" s="4">
        <v>100000000</v>
      </c>
      <c r="J10" s="3"/>
      <c r="K10" s="4">
        <v>13176</v>
      </c>
      <c r="L10" s="3"/>
      <c r="M10" s="3" t="s">
        <v>97</v>
      </c>
      <c r="N10" s="3"/>
    </row>
    <row r="11" spans="1:14" ht="18.75" x14ac:dyDescent="0.45">
      <c r="A11" s="2" t="s">
        <v>98</v>
      </c>
      <c r="C11" s="4">
        <v>99974673</v>
      </c>
      <c r="D11" s="3"/>
      <c r="E11" s="4">
        <v>7897</v>
      </c>
      <c r="F11" s="3"/>
      <c r="G11" s="3" t="s">
        <v>99</v>
      </c>
      <c r="H11" s="3"/>
      <c r="I11" s="4">
        <v>99974673</v>
      </c>
      <c r="J11" s="3"/>
      <c r="K11" s="4">
        <v>7897</v>
      </c>
      <c r="L11" s="3"/>
      <c r="M11" s="3" t="s">
        <v>99</v>
      </c>
      <c r="N11" s="3"/>
    </row>
    <row r="12" spans="1:14" ht="18.75" x14ac:dyDescent="0.45">
      <c r="A12" s="2" t="s">
        <v>100</v>
      </c>
      <c r="C12" s="4">
        <v>22000000</v>
      </c>
      <c r="D12" s="3"/>
      <c r="E12" s="4">
        <v>270739</v>
      </c>
      <c r="F12" s="3"/>
      <c r="G12" s="3" t="s">
        <v>101</v>
      </c>
      <c r="H12" s="3"/>
      <c r="I12" s="4">
        <v>22000000</v>
      </c>
      <c r="J12" s="3"/>
      <c r="K12" s="4">
        <v>270739</v>
      </c>
      <c r="L12" s="3"/>
      <c r="M12" s="3" t="s">
        <v>101</v>
      </c>
      <c r="N12" s="3"/>
    </row>
    <row r="13" spans="1:14" ht="18.75" x14ac:dyDescent="0.45">
      <c r="A13" s="2" t="s">
        <v>102</v>
      </c>
      <c r="C13" s="4">
        <v>11725000</v>
      </c>
      <c r="D13" s="3"/>
      <c r="E13" s="4">
        <v>208315</v>
      </c>
      <c r="F13" s="3"/>
      <c r="G13" s="3" t="s">
        <v>103</v>
      </c>
      <c r="H13" s="3"/>
      <c r="I13" s="4">
        <v>11725000</v>
      </c>
      <c r="J13" s="3"/>
      <c r="K13" s="4">
        <v>208315</v>
      </c>
      <c r="L13" s="3"/>
      <c r="M13" s="3" t="s">
        <v>103</v>
      </c>
      <c r="N13" s="3"/>
    </row>
    <row r="14" spans="1:14" ht="18.75" thickBot="1" x14ac:dyDescent="0.45">
      <c r="C14" s="7">
        <f>SUM(C8:C13)</f>
        <v>996785797</v>
      </c>
      <c r="D14" s="3"/>
      <c r="E14" s="3"/>
      <c r="F14" s="3"/>
      <c r="G14" s="3"/>
      <c r="H14" s="3"/>
      <c r="I14" s="7">
        <f>SUM(I8:I13)</f>
        <v>996785797</v>
      </c>
      <c r="J14" s="3"/>
      <c r="K14" s="4"/>
      <c r="L14" s="3"/>
      <c r="M14" s="3"/>
      <c r="N14" s="3"/>
    </row>
    <row r="15" spans="1:14" ht="18.75" thickTop="1" x14ac:dyDescent="0.4"/>
  </sheetData>
  <mergeCells count="12">
    <mergeCell ref="A2:N2"/>
    <mergeCell ref="A3:N3"/>
    <mergeCell ref="A4:N4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64"/>
  <sheetViews>
    <sheetView rightToLeft="1" workbookViewId="0">
      <selection activeCell="AG64" sqref="AG64"/>
    </sheetView>
  </sheetViews>
  <sheetFormatPr defaultRowHeight="18" x14ac:dyDescent="0.4"/>
  <cols>
    <col min="1" max="1" width="64.42578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5.5703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9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6" spans="1:39" ht="27.75" x14ac:dyDescent="0.4">
      <c r="A6" s="25" t="s">
        <v>104</v>
      </c>
      <c r="B6" s="25" t="s">
        <v>104</v>
      </c>
      <c r="C6" s="25" t="s">
        <v>104</v>
      </c>
      <c r="D6" s="25" t="s">
        <v>104</v>
      </c>
      <c r="E6" s="25" t="s">
        <v>104</v>
      </c>
      <c r="F6" s="25" t="s">
        <v>104</v>
      </c>
      <c r="G6" s="25" t="s">
        <v>104</v>
      </c>
      <c r="H6" s="25" t="s">
        <v>104</v>
      </c>
      <c r="I6" s="25" t="s">
        <v>104</v>
      </c>
      <c r="J6" s="25" t="s">
        <v>104</v>
      </c>
      <c r="K6" s="25" t="s">
        <v>104</v>
      </c>
      <c r="L6" s="25" t="s">
        <v>104</v>
      </c>
      <c r="M6" s="25" t="s">
        <v>104</v>
      </c>
      <c r="O6" s="25" t="s">
        <v>4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9" ht="27.75" x14ac:dyDescent="0.4">
      <c r="A7" s="27" t="s">
        <v>105</v>
      </c>
      <c r="C7" s="24" t="s">
        <v>106</v>
      </c>
      <c r="E7" s="24" t="s">
        <v>107</v>
      </c>
      <c r="G7" s="24" t="s">
        <v>108</v>
      </c>
      <c r="I7" s="24" t="s">
        <v>109</v>
      </c>
      <c r="K7" s="24" t="s">
        <v>110</v>
      </c>
      <c r="M7" s="24" t="s">
        <v>91</v>
      </c>
      <c r="O7" s="24" t="s">
        <v>7</v>
      </c>
      <c r="Q7" s="24" t="s">
        <v>8</v>
      </c>
      <c r="S7" s="24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4" t="s">
        <v>7</v>
      </c>
      <c r="AE7" s="24" t="s">
        <v>111</v>
      </c>
      <c r="AG7" s="24" t="s">
        <v>8</v>
      </c>
      <c r="AI7" s="24" t="s">
        <v>9</v>
      </c>
      <c r="AK7" s="24" t="s">
        <v>13</v>
      </c>
    </row>
    <row r="8" spans="1:39" ht="27.75" x14ac:dyDescent="0.4">
      <c r="A8" s="25" t="s">
        <v>105</v>
      </c>
      <c r="C8" s="25" t="s">
        <v>106</v>
      </c>
      <c r="E8" s="25" t="s">
        <v>107</v>
      </c>
      <c r="G8" s="25" t="s">
        <v>108</v>
      </c>
      <c r="I8" s="25" t="s">
        <v>109</v>
      </c>
      <c r="K8" s="25" t="s">
        <v>110</v>
      </c>
      <c r="M8" s="25" t="s">
        <v>91</v>
      </c>
      <c r="O8" s="25" t="s">
        <v>7</v>
      </c>
      <c r="Q8" s="25" t="s">
        <v>8</v>
      </c>
      <c r="S8" s="25" t="s">
        <v>9</v>
      </c>
      <c r="U8" s="26" t="s">
        <v>7</v>
      </c>
      <c r="W8" s="25" t="s">
        <v>8</v>
      </c>
      <c r="Y8" s="26" t="s">
        <v>7</v>
      </c>
      <c r="AA8" s="26" t="s">
        <v>14</v>
      </c>
      <c r="AC8" s="25" t="s">
        <v>7</v>
      </c>
      <c r="AE8" s="25" t="s">
        <v>111</v>
      </c>
      <c r="AG8" s="25" t="s">
        <v>8</v>
      </c>
      <c r="AI8" s="25" t="s">
        <v>9</v>
      </c>
      <c r="AK8" s="25" t="s">
        <v>13</v>
      </c>
    </row>
    <row r="9" spans="1:39" ht="18.75" x14ac:dyDescent="0.45">
      <c r="A9" s="2" t="s">
        <v>112</v>
      </c>
      <c r="C9" s="3" t="s">
        <v>113</v>
      </c>
      <c r="D9" s="3"/>
      <c r="E9" s="3" t="s">
        <v>113</v>
      </c>
      <c r="F9" s="3"/>
      <c r="G9" s="3" t="s">
        <v>114</v>
      </c>
      <c r="H9" s="3"/>
      <c r="I9" s="3" t="s">
        <v>115</v>
      </c>
      <c r="J9" s="3"/>
      <c r="K9" s="4">
        <v>18</v>
      </c>
      <c r="L9" s="3"/>
      <c r="M9" s="4">
        <v>18</v>
      </c>
      <c r="N9" s="3"/>
      <c r="O9" s="4">
        <v>5000000</v>
      </c>
      <c r="P9" s="3"/>
      <c r="Q9" s="4">
        <v>5000000000000</v>
      </c>
      <c r="R9" s="3"/>
      <c r="S9" s="4">
        <v>5130289966375</v>
      </c>
      <c r="T9" s="3"/>
      <c r="U9" s="4">
        <v>0</v>
      </c>
      <c r="V9" s="3"/>
      <c r="W9" s="4">
        <v>0</v>
      </c>
      <c r="X9" s="3"/>
      <c r="Y9" s="4">
        <v>5000000</v>
      </c>
      <c r="Z9" s="3"/>
      <c r="AA9" s="4">
        <v>5131960000000</v>
      </c>
      <c r="AB9" s="3"/>
      <c r="AC9" s="4">
        <v>0</v>
      </c>
      <c r="AD9" s="3"/>
      <c r="AE9" s="4">
        <v>0</v>
      </c>
      <c r="AF9" s="3"/>
      <c r="AG9" s="4">
        <v>0</v>
      </c>
      <c r="AH9" s="3"/>
      <c r="AI9" s="4">
        <v>0</v>
      </c>
      <c r="AJ9" s="3"/>
      <c r="AK9" s="3" t="s">
        <v>21</v>
      </c>
    </row>
    <row r="10" spans="1:39" ht="18.75" x14ac:dyDescent="0.45">
      <c r="A10" s="2" t="s">
        <v>116</v>
      </c>
      <c r="C10" s="3" t="s">
        <v>113</v>
      </c>
      <c r="D10" s="3"/>
      <c r="E10" s="3" t="s">
        <v>113</v>
      </c>
      <c r="F10" s="3"/>
      <c r="G10" s="3" t="s">
        <v>117</v>
      </c>
      <c r="H10" s="3"/>
      <c r="I10" s="3" t="s">
        <v>118</v>
      </c>
      <c r="J10" s="3"/>
      <c r="K10" s="4">
        <v>18</v>
      </c>
      <c r="L10" s="3"/>
      <c r="M10" s="4">
        <v>18</v>
      </c>
      <c r="N10" s="3"/>
      <c r="O10" s="4">
        <v>7500000</v>
      </c>
      <c r="P10" s="3"/>
      <c r="Q10" s="4">
        <v>7500000000000</v>
      </c>
      <c r="R10" s="3"/>
      <c r="S10" s="4">
        <v>7498640625000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3"/>
      <c r="AC10" s="4">
        <v>7500000</v>
      </c>
      <c r="AD10" s="3"/>
      <c r="AE10" s="4">
        <v>1000000</v>
      </c>
      <c r="AF10" s="3"/>
      <c r="AG10" s="4">
        <v>7500000000000</v>
      </c>
      <c r="AH10" s="3"/>
      <c r="AI10" s="4">
        <v>7498640625000</v>
      </c>
      <c r="AJ10" s="3"/>
      <c r="AK10" s="21">
        <f>AI10/329126928920780</f>
        <v>2.2783430847145611E-2</v>
      </c>
      <c r="AM10" s="18"/>
    </row>
    <row r="11" spans="1:39" ht="18.75" x14ac:dyDescent="0.45">
      <c r="A11" s="2" t="s">
        <v>119</v>
      </c>
      <c r="C11" s="3" t="s">
        <v>113</v>
      </c>
      <c r="D11" s="3"/>
      <c r="E11" s="3" t="s">
        <v>113</v>
      </c>
      <c r="F11" s="3"/>
      <c r="G11" s="3" t="s">
        <v>120</v>
      </c>
      <c r="H11" s="3"/>
      <c r="I11" s="3" t="s">
        <v>121</v>
      </c>
      <c r="J11" s="3"/>
      <c r="K11" s="4">
        <v>18</v>
      </c>
      <c r="L11" s="3"/>
      <c r="M11" s="4">
        <v>18</v>
      </c>
      <c r="N11" s="3"/>
      <c r="O11" s="4">
        <v>9999600</v>
      </c>
      <c r="P11" s="3"/>
      <c r="Q11" s="4">
        <v>9999600000000</v>
      </c>
      <c r="R11" s="3"/>
      <c r="S11" s="4">
        <v>10197743323950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3"/>
      <c r="AC11" s="4">
        <v>9999600</v>
      </c>
      <c r="AD11" s="3"/>
      <c r="AE11" s="4">
        <v>1000500</v>
      </c>
      <c r="AF11" s="3"/>
      <c r="AG11" s="4">
        <v>9999600000000</v>
      </c>
      <c r="AH11" s="3"/>
      <c r="AI11" s="4">
        <v>10002786466286</v>
      </c>
      <c r="AJ11" s="3"/>
      <c r="AK11" s="21">
        <f t="shared" ref="AK11:AK57" si="0">AI11/329126928920780</f>
        <v>3.0391881026221482E-2</v>
      </c>
    </row>
    <row r="12" spans="1:39" ht="18.75" x14ac:dyDescent="0.45">
      <c r="A12" s="2" t="s">
        <v>122</v>
      </c>
      <c r="C12" s="3" t="s">
        <v>113</v>
      </c>
      <c r="D12" s="3"/>
      <c r="E12" s="3" t="s">
        <v>113</v>
      </c>
      <c r="F12" s="3"/>
      <c r="G12" s="3" t="s">
        <v>123</v>
      </c>
      <c r="H12" s="3"/>
      <c r="I12" s="3" t="s">
        <v>124</v>
      </c>
      <c r="J12" s="3"/>
      <c r="K12" s="4">
        <v>18</v>
      </c>
      <c r="L12" s="3"/>
      <c r="M12" s="4">
        <v>18</v>
      </c>
      <c r="N12" s="3"/>
      <c r="O12" s="4">
        <v>1741500</v>
      </c>
      <c r="P12" s="3"/>
      <c r="Q12" s="4">
        <v>1741517415000</v>
      </c>
      <c r="R12" s="3"/>
      <c r="S12" s="4">
        <v>1699918283955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3"/>
      <c r="AC12" s="4">
        <v>1741500</v>
      </c>
      <c r="AD12" s="3"/>
      <c r="AE12" s="4">
        <v>976300</v>
      </c>
      <c r="AF12" s="3"/>
      <c r="AG12" s="4">
        <v>1741517415000</v>
      </c>
      <c r="AH12" s="3"/>
      <c r="AI12" s="4">
        <v>1699918283955</v>
      </c>
      <c r="AJ12" s="3"/>
      <c r="AK12" s="21">
        <f t="shared" si="0"/>
        <v>5.1649322330722018E-3</v>
      </c>
    </row>
    <row r="13" spans="1:39" ht="18.75" x14ac:dyDescent="0.45">
      <c r="A13" s="2" t="s">
        <v>125</v>
      </c>
      <c r="C13" s="3" t="s">
        <v>113</v>
      </c>
      <c r="D13" s="3"/>
      <c r="E13" s="3" t="s">
        <v>113</v>
      </c>
      <c r="F13" s="3"/>
      <c r="G13" s="3" t="s">
        <v>126</v>
      </c>
      <c r="H13" s="3"/>
      <c r="I13" s="3" t="s">
        <v>127</v>
      </c>
      <c r="J13" s="3"/>
      <c r="K13" s="4">
        <v>0</v>
      </c>
      <c r="L13" s="3"/>
      <c r="M13" s="4">
        <v>0</v>
      </c>
      <c r="N13" s="3"/>
      <c r="O13" s="4">
        <v>15993</v>
      </c>
      <c r="P13" s="3"/>
      <c r="Q13" s="4">
        <v>15363711861</v>
      </c>
      <c r="R13" s="3"/>
      <c r="S13" s="4">
        <v>15917026505</v>
      </c>
      <c r="T13" s="3"/>
      <c r="U13" s="4">
        <v>0</v>
      </c>
      <c r="V13" s="3"/>
      <c r="W13" s="4">
        <v>0</v>
      </c>
      <c r="X13" s="3"/>
      <c r="Y13" s="4">
        <v>15993</v>
      </c>
      <c r="Z13" s="3"/>
      <c r="AA13" s="4">
        <v>15993000000</v>
      </c>
      <c r="AB13" s="3"/>
      <c r="AC13" s="4">
        <v>0</v>
      </c>
      <c r="AD13" s="3"/>
      <c r="AE13" s="4">
        <v>0</v>
      </c>
      <c r="AF13" s="3"/>
      <c r="AG13" s="4">
        <v>0</v>
      </c>
      <c r="AH13" s="3"/>
      <c r="AI13" s="4">
        <v>0</v>
      </c>
      <c r="AJ13" s="3"/>
      <c r="AK13" s="21">
        <f t="shared" si="0"/>
        <v>0</v>
      </c>
    </row>
    <row r="14" spans="1:39" ht="18.75" x14ac:dyDescent="0.45">
      <c r="A14" s="2" t="s">
        <v>128</v>
      </c>
      <c r="C14" s="3" t="s">
        <v>113</v>
      </c>
      <c r="D14" s="3"/>
      <c r="E14" s="3" t="s">
        <v>113</v>
      </c>
      <c r="F14" s="3"/>
      <c r="G14" s="3" t="s">
        <v>129</v>
      </c>
      <c r="H14" s="3"/>
      <c r="I14" s="3" t="s">
        <v>130</v>
      </c>
      <c r="J14" s="3"/>
      <c r="K14" s="4">
        <v>0</v>
      </c>
      <c r="L14" s="3"/>
      <c r="M14" s="4">
        <v>0</v>
      </c>
      <c r="N14" s="3"/>
      <c r="O14" s="4">
        <v>50000</v>
      </c>
      <c r="P14" s="3"/>
      <c r="Q14" s="4">
        <v>44308029374</v>
      </c>
      <c r="R14" s="3"/>
      <c r="S14" s="4">
        <v>47004478893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3"/>
      <c r="AC14" s="4">
        <v>50000</v>
      </c>
      <c r="AD14" s="3"/>
      <c r="AE14" s="4">
        <v>954260</v>
      </c>
      <c r="AF14" s="3"/>
      <c r="AG14" s="4">
        <v>44308029374</v>
      </c>
      <c r="AH14" s="3"/>
      <c r="AI14" s="4">
        <v>47704352018</v>
      </c>
      <c r="AJ14" s="3"/>
      <c r="AK14" s="21">
        <f t="shared" si="0"/>
        <v>1.4494211146570237E-4</v>
      </c>
    </row>
    <row r="15" spans="1:39" ht="18.75" x14ac:dyDescent="0.45">
      <c r="A15" s="2" t="s">
        <v>131</v>
      </c>
      <c r="C15" s="3" t="s">
        <v>113</v>
      </c>
      <c r="D15" s="3"/>
      <c r="E15" s="3" t="s">
        <v>113</v>
      </c>
      <c r="F15" s="3"/>
      <c r="G15" s="3" t="s">
        <v>132</v>
      </c>
      <c r="H15" s="3"/>
      <c r="I15" s="3" t="s">
        <v>133</v>
      </c>
      <c r="J15" s="3"/>
      <c r="K15" s="4">
        <v>0</v>
      </c>
      <c r="L15" s="3"/>
      <c r="M15" s="4">
        <v>0</v>
      </c>
      <c r="N15" s="3"/>
      <c r="O15" s="4">
        <v>20255</v>
      </c>
      <c r="P15" s="3"/>
      <c r="Q15" s="4">
        <v>15967678434</v>
      </c>
      <c r="R15" s="3"/>
      <c r="S15" s="4">
        <v>18869175591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3"/>
      <c r="AC15" s="4">
        <v>20255</v>
      </c>
      <c r="AD15" s="3"/>
      <c r="AE15" s="4">
        <v>946190</v>
      </c>
      <c r="AF15" s="3"/>
      <c r="AG15" s="4">
        <v>15967678434</v>
      </c>
      <c r="AH15" s="3"/>
      <c r="AI15" s="4">
        <v>19161604779</v>
      </c>
      <c r="AJ15" s="3"/>
      <c r="AK15" s="21">
        <f t="shared" si="0"/>
        <v>5.8219498604479576E-5</v>
      </c>
    </row>
    <row r="16" spans="1:39" ht="18.75" x14ac:dyDescent="0.45">
      <c r="A16" s="2" t="s">
        <v>134</v>
      </c>
      <c r="C16" s="3" t="s">
        <v>113</v>
      </c>
      <c r="D16" s="3"/>
      <c r="E16" s="3" t="s">
        <v>113</v>
      </c>
      <c r="F16" s="3"/>
      <c r="G16" s="3" t="s">
        <v>135</v>
      </c>
      <c r="H16" s="3"/>
      <c r="I16" s="3" t="s">
        <v>136</v>
      </c>
      <c r="J16" s="3"/>
      <c r="K16" s="4">
        <v>0</v>
      </c>
      <c r="L16" s="3"/>
      <c r="M16" s="4">
        <v>0</v>
      </c>
      <c r="N16" s="3"/>
      <c r="O16" s="4">
        <v>1182008</v>
      </c>
      <c r="P16" s="3"/>
      <c r="Q16" s="4">
        <v>700003017173</v>
      </c>
      <c r="R16" s="3"/>
      <c r="S16" s="4">
        <v>833483685855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3"/>
      <c r="AC16" s="4">
        <v>1182008</v>
      </c>
      <c r="AD16" s="3"/>
      <c r="AE16" s="4">
        <v>714990</v>
      </c>
      <c r="AF16" s="3"/>
      <c r="AG16" s="4">
        <v>700003017173</v>
      </c>
      <c r="AH16" s="3"/>
      <c r="AI16" s="4">
        <v>844970721213</v>
      </c>
      <c r="AJ16" s="3"/>
      <c r="AK16" s="21">
        <f t="shared" si="0"/>
        <v>2.5673095908125532E-3</v>
      </c>
    </row>
    <row r="17" spans="1:37" ht="18.75" x14ac:dyDescent="0.45">
      <c r="A17" s="2" t="s">
        <v>137</v>
      </c>
      <c r="C17" s="3" t="s">
        <v>113</v>
      </c>
      <c r="D17" s="3"/>
      <c r="E17" s="3" t="s">
        <v>113</v>
      </c>
      <c r="F17" s="3"/>
      <c r="G17" s="3" t="s">
        <v>138</v>
      </c>
      <c r="H17" s="3"/>
      <c r="I17" s="3" t="s">
        <v>139</v>
      </c>
      <c r="J17" s="3"/>
      <c r="K17" s="4">
        <v>0</v>
      </c>
      <c r="L17" s="3"/>
      <c r="M17" s="4">
        <v>0</v>
      </c>
      <c r="N17" s="3"/>
      <c r="O17" s="4">
        <v>982688</v>
      </c>
      <c r="P17" s="3"/>
      <c r="Q17" s="4">
        <v>561527562422</v>
      </c>
      <c r="R17" s="3"/>
      <c r="S17" s="4">
        <v>681203580508</v>
      </c>
      <c r="T17" s="3"/>
      <c r="U17" s="4">
        <v>15993</v>
      </c>
      <c r="V17" s="3"/>
      <c r="W17" s="4">
        <v>15993000000</v>
      </c>
      <c r="X17" s="3"/>
      <c r="Y17" s="4">
        <v>0</v>
      </c>
      <c r="Z17" s="3"/>
      <c r="AA17" s="4">
        <v>0</v>
      </c>
      <c r="AB17" s="3"/>
      <c r="AC17" s="4">
        <v>998681</v>
      </c>
      <c r="AD17" s="3"/>
      <c r="AE17" s="4">
        <v>704080</v>
      </c>
      <c r="AF17" s="3"/>
      <c r="AG17" s="4">
        <v>577520562422</v>
      </c>
      <c r="AH17" s="3"/>
      <c r="AI17" s="4">
        <v>703023872303</v>
      </c>
      <c r="AJ17" s="3"/>
      <c r="AK17" s="21">
        <f t="shared" si="0"/>
        <v>2.1360265919541819E-3</v>
      </c>
    </row>
    <row r="18" spans="1:37" ht="18.75" x14ac:dyDescent="0.45">
      <c r="A18" s="2" t="s">
        <v>140</v>
      </c>
      <c r="C18" s="3" t="s">
        <v>113</v>
      </c>
      <c r="D18" s="3"/>
      <c r="E18" s="3" t="s">
        <v>113</v>
      </c>
      <c r="F18" s="3"/>
      <c r="G18" s="3" t="s">
        <v>141</v>
      </c>
      <c r="H18" s="3"/>
      <c r="I18" s="3" t="s">
        <v>142</v>
      </c>
      <c r="J18" s="3"/>
      <c r="K18" s="4">
        <v>18</v>
      </c>
      <c r="L18" s="3"/>
      <c r="M18" s="4">
        <v>18</v>
      </c>
      <c r="N18" s="3"/>
      <c r="O18" s="4">
        <v>1199966</v>
      </c>
      <c r="P18" s="3"/>
      <c r="Q18" s="4">
        <v>1199966000000</v>
      </c>
      <c r="R18" s="3"/>
      <c r="S18" s="4">
        <v>1199748506162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3"/>
      <c r="AC18" s="4">
        <v>1199966</v>
      </c>
      <c r="AD18" s="3"/>
      <c r="AE18" s="4">
        <v>1000000</v>
      </c>
      <c r="AF18" s="3"/>
      <c r="AG18" s="4">
        <v>1199966000000</v>
      </c>
      <c r="AH18" s="3"/>
      <c r="AI18" s="4">
        <v>1199748506162</v>
      </c>
      <c r="AJ18" s="3"/>
      <c r="AK18" s="21">
        <f t="shared" si="0"/>
        <v>3.6452456506552715E-3</v>
      </c>
    </row>
    <row r="19" spans="1:37" ht="18.75" x14ac:dyDescent="0.45">
      <c r="A19" s="2" t="s">
        <v>143</v>
      </c>
      <c r="C19" s="3" t="s">
        <v>113</v>
      </c>
      <c r="D19" s="3"/>
      <c r="E19" s="3" t="s">
        <v>113</v>
      </c>
      <c r="F19" s="3"/>
      <c r="G19" s="3" t="s">
        <v>144</v>
      </c>
      <c r="H19" s="3"/>
      <c r="I19" s="3" t="s">
        <v>145</v>
      </c>
      <c r="J19" s="3"/>
      <c r="K19" s="4">
        <v>18</v>
      </c>
      <c r="L19" s="3"/>
      <c r="M19" s="4">
        <v>18</v>
      </c>
      <c r="N19" s="3"/>
      <c r="O19" s="4">
        <v>2500000</v>
      </c>
      <c r="P19" s="3"/>
      <c r="Q19" s="4">
        <v>2350000000000</v>
      </c>
      <c r="R19" s="3"/>
      <c r="S19" s="4">
        <v>2356347834531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3"/>
      <c r="AC19" s="4">
        <v>2500000</v>
      </c>
      <c r="AD19" s="3"/>
      <c r="AE19" s="4">
        <v>943901</v>
      </c>
      <c r="AF19" s="3"/>
      <c r="AG19" s="4">
        <v>2350000000000</v>
      </c>
      <c r="AH19" s="3"/>
      <c r="AI19" s="4">
        <v>2359324794859</v>
      </c>
      <c r="AJ19" s="3"/>
      <c r="AK19" s="21">
        <f t="shared" si="0"/>
        <v>7.1684343866827236E-3</v>
      </c>
    </row>
    <row r="20" spans="1:37" ht="18.75" x14ac:dyDescent="0.45">
      <c r="A20" s="2" t="s">
        <v>146</v>
      </c>
      <c r="C20" s="3" t="s">
        <v>113</v>
      </c>
      <c r="D20" s="3"/>
      <c r="E20" s="3" t="s">
        <v>113</v>
      </c>
      <c r="F20" s="3"/>
      <c r="G20" s="3" t="s">
        <v>147</v>
      </c>
      <c r="H20" s="3"/>
      <c r="I20" s="3" t="s">
        <v>148</v>
      </c>
      <c r="J20" s="3"/>
      <c r="K20" s="4">
        <v>18.5</v>
      </c>
      <c r="L20" s="3"/>
      <c r="M20" s="4">
        <v>18.5</v>
      </c>
      <c r="N20" s="3"/>
      <c r="O20" s="4">
        <v>9999800</v>
      </c>
      <c r="P20" s="3"/>
      <c r="Q20" s="4">
        <v>9999800000000</v>
      </c>
      <c r="R20" s="3"/>
      <c r="S20" s="4">
        <v>10097967411612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3"/>
      <c r="AC20" s="4">
        <v>9999800</v>
      </c>
      <c r="AD20" s="3"/>
      <c r="AE20" s="4">
        <v>1010000</v>
      </c>
      <c r="AF20" s="3"/>
      <c r="AG20" s="4">
        <v>9999800000000</v>
      </c>
      <c r="AH20" s="3"/>
      <c r="AI20" s="4">
        <v>10097967411612</v>
      </c>
      <c r="AJ20" s="3"/>
      <c r="AK20" s="21">
        <f t="shared" si="0"/>
        <v>3.0681073240417089E-2</v>
      </c>
    </row>
    <row r="21" spans="1:37" ht="18.75" x14ac:dyDescent="0.45">
      <c r="A21" s="2" t="s">
        <v>149</v>
      </c>
      <c r="C21" s="3" t="s">
        <v>113</v>
      </c>
      <c r="D21" s="3"/>
      <c r="E21" s="3" t="s">
        <v>113</v>
      </c>
      <c r="F21" s="3"/>
      <c r="G21" s="3" t="s">
        <v>150</v>
      </c>
      <c r="H21" s="3"/>
      <c r="I21" s="3" t="s">
        <v>151</v>
      </c>
      <c r="J21" s="3"/>
      <c r="K21" s="4">
        <v>18</v>
      </c>
      <c r="L21" s="3"/>
      <c r="M21" s="4">
        <v>18</v>
      </c>
      <c r="N21" s="3"/>
      <c r="O21" s="4">
        <v>3999984</v>
      </c>
      <c r="P21" s="3"/>
      <c r="Q21" s="4">
        <v>3999984000000</v>
      </c>
      <c r="R21" s="3"/>
      <c r="S21" s="4">
        <v>3999259002900</v>
      </c>
      <c r="T21" s="3"/>
      <c r="U21" s="4">
        <v>0</v>
      </c>
      <c r="V21" s="3"/>
      <c r="W21" s="4">
        <v>0</v>
      </c>
      <c r="X21" s="3"/>
      <c r="Y21" s="4">
        <v>0</v>
      </c>
      <c r="Z21" s="3"/>
      <c r="AA21" s="4">
        <v>0</v>
      </c>
      <c r="AB21" s="3"/>
      <c r="AC21" s="4">
        <v>3999984</v>
      </c>
      <c r="AD21" s="3"/>
      <c r="AE21" s="4">
        <v>1000000</v>
      </c>
      <c r="AF21" s="3"/>
      <c r="AG21" s="4">
        <v>3999984000000</v>
      </c>
      <c r="AH21" s="3"/>
      <c r="AI21" s="4">
        <v>3999259002900</v>
      </c>
      <c r="AJ21" s="3"/>
      <c r="AK21" s="21">
        <f t="shared" si="0"/>
        <v>1.2151114513825185E-2</v>
      </c>
    </row>
    <row r="22" spans="1:37" ht="18.75" x14ac:dyDescent="0.45">
      <c r="A22" s="2" t="s">
        <v>152</v>
      </c>
      <c r="C22" s="3" t="s">
        <v>113</v>
      </c>
      <c r="D22" s="3"/>
      <c r="E22" s="3" t="s">
        <v>113</v>
      </c>
      <c r="F22" s="3"/>
      <c r="G22" s="3" t="s">
        <v>153</v>
      </c>
      <c r="H22" s="3"/>
      <c r="I22" s="3" t="s">
        <v>154</v>
      </c>
      <c r="J22" s="3"/>
      <c r="K22" s="4">
        <v>15</v>
      </c>
      <c r="L22" s="3"/>
      <c r="M22" s="4">
        <v>15</v>
      </c>
      <c r="N22" s="3"/>
      <c r="O22" s="4">
        <v>999900</v>
      </c>
      <c r="P22" s="3"/>
      <c r="Q22" s="4">
        <v>947723718150</v>
      </c>
      <c r="R22" s="3"/>
      <c r="S22" s="4">
        <v>999678779374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3"/>
      <c r="AC22" s="4">
        <v>999900</v>
      </c>
      <c r="AD22" s="3"/>
      <c r="AE22" s="4">
        <v>1000000</v>
      </c>
      <c r="AF22" s="3"/>
      <c r="AG22" s="4">
        <v>947723718150</v>
      </c>
      <c r="AH22" s="3"/>
      <c r="AI22" s="4">
        <v>999718768125</v>
      </c>
      <c r="AJ22" s="3"/>
      <c r="AK22" s="21">
        <f t="shared" si="0"/>
        <v>3.0374870005414529E-3</v>
      </c>
    </row>
    <row r="23" spans="1:37" ht="18.75" x14ac:dyDescent="0.45">
      <c r="A23" s="2" t="s">
        <v>155</v>
      </c>
      <c r="C23" s="3" t="s">
        <v>113</v>
      </c>
      <c r="D23" s="3"/>
      <c r="E23" s="3" t="s">
        <v>113</v>
      </c>
      <c r="F23" s="3"/>
      <c r="G23" s="3" t="s">
        <v>156</v>
      </c>
      <c r="H23" s="3"/>
      <c r="I23" s="3" t="s">
        <v>157</v>
      </c>
      <c r="J23" s="3"/>
      <c r="K23" s="4">
        <v>16</v>
      </c>
      <c r="L23" s="3"/>
      <c r="M23" s="4">
        <v>16</v>
      </c>
      <c r="N23" s="3"/>
      <c r="O23" s="4">
        <v>11245486</v>
      </c>
      <c r="P23" s="3"/>
      <c r="Q23" s="4">
        <v>10964394452617</v>
      </c>
      <c r="R23" s="3"/>
      <c r="S23" s="4">
        <v>11243335321184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3"/>
      <c r="AC23" s="4">
        <v>11245486</v>
      </c>
      <c r="AD23" s="3"/>
      <c r="AE23" s="4">
        <v>1000000</v>
      </c>
      <c r="AF23" s="3"/>
      <c r="AG23" s="4">
        <v>10964394452617</v>
      </c>
      <c r="AH23" s="3"/>
      <c r="AI23" s="4">
        <v>11243447755662</v>
      </c>
      <c r="AJ23" s="3"/>
      <c r="AK23" s="21">
        <f t="shared" si="0"/>
        <v>3.4161433683137697E-2</v>
      </c>
    </row>
    <row r="24" spans="1:37" ht="18.75" x14ac:dyDescent="0.45">
      <c r="A24" s="2" t="s">
        <v>158</v>
      </c>
      <c r="C24" s="3" t="s">
        <v>113</v>
      </c>
      <c r="D24" s="3"/>
      <c r="E24" s="3" t="s">
        <v>113</v>
      </c>
      <c r="F24" s="3"/>
      <c r="G24" s="3" t="s">
        <v>159</v>
      </c>
      <c r="H24" s="3"/>
      <c r="I24" s="3" t="s">
        <v>160</v>
      </c>
      <c r="J24" s="3"/>
      <c r="K24" s="4">
        <v>17</v>
      </c>
      <c r="L24" s="3"/>
      <c r="M24" s="4">
        <v>17</v>
      </c>
      <c r="N24" s="3"/>
      <c r="O24" s="4">
        <v>100</v>
      </c>
      <c r="P24" s="3"/>
      <c r="Q24" s="4">
        <v>94517127</v>
      </c>
      <c r="R24" s="3"/>
      <c r="S24" s="4">
        <v>99979875</v>
      </c>
      <c r="T24" s="3"/>
      <c r="U24" s="4">
        <v>0</v>
      </c>
      <c r="V24" s="3"/>
      <c r="W24" s="4">
        <v>0</v>
      </c>
      <c r="X24" s="3"/>
      <c r="Y24" s="4">
        <v>0</v>
      </c>
      <c r="Z24" s="3"/>
      <c r="AA24" s="4">
        <v>0</v>
      </c>
      <c r="AB24" s="3"/>
      <c r="AC24" s="4">
        <v>100</v>
      </c>
      <c r="AD24" s="3"/>
      <c r="AE24" s="4">
        <v>987000</v>
      </c>
      <c r="AF24" s="3"/>
      <c r="AG24" s="4">
        <v>94517127</v>
      </c>
      <c r="AH24" s="3"/>
      <c r="AI24" s="4">
        <v>98682110</v>
      </c>
      <c r="AJ24" s="3"/>
      <c r="AK24" s="21">
        <f t="shared" si="0"/>
        <v>2.9982994804947284E-7</v>
      </c>
    </row>
    <row r="25" spans="1:37" ht="18.75" x14ac:dyDescent="0.45">
      <c r="A25" s="2" t="s">
        <v>161</v>
      </c>
      <c r="C25" s="3" t="s">
        <v>113</v>
      </c>
      <c r="D25" s="3"/>
      <c r="E25" s="3" t="s">
        <v>113</v>
      </c>
      <c r="F25" s="3"/>
      <c r="G25" s="3" t="s">
        <v>162</v>
      </c>
      <c r="H25" s="3"/>
      <c r="I25" s="3" t="s">
        <v>163</v>
      </c>
      <c r="J25" s="3"/>
      <c r="K25" s="4">
        <v>17</v>
      </c>
      <c r="L25" s="3"/>
      <c r="M25" s="4">
        <v>17</v>
      </c>
      <c r="N25" s="3"/>
      <c r="O25" s="4">
        <v>5273061</v>
      </c>
      <c r="P25" s="3"/>
      <c r="Q25" s="4">
        <v>4978577083647</v>
      </c>
      <c r="R25" s="3"/>
      <c r="S25" s="4">
        <v>5219331484064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3"/>
      <c r="AC25" s="4">
        <v>5273061</v>
      </c>
      <c r="AD25" s="3"/>
      <c r="AE25" s="4">
        <v>1000000</v>
      </c>
      <c r="AF25" s="3"/>
      <c r="AG25" s="4">
        <v>4978577083647</v>
      </c>
      <c r="AH25" s="3"/>
      <c r="AI25" s="4">
        <v>5272105257693</v>
      </c>
      <c r="AJ25" s="3"/>
      <c r="AK25" s="21">
        <f t="shared" si="0"/>
        <v>1.6018456086168451E-2</v>
      </c>
    </row>
    <row r="26" spans="1:37" ht="18.75" x14ac:dyDescent="0.45">
      <c r="A26" s="2" t="s">
        <v>164</v>
      </c>
      <c r="C26" s="3" t="s">
        <v>113</v>
      </c>
      <c r="D26" s="3"/>
      <c r="E26" s="3" t="s">
        <v>113</v>
      </c>
      <c r="F26" s="3"/>
      <c r="G26" s="3" t="s">
        <v>165</v>
      </c>
      <c r="H26" s="3"/>
      <c r="I26" s="3" t="s">
        <v>166</v>
      </c>
      <c r="J26" s="3"/>
      <c r="K26" s="4">
        <v>17</v>
      </c>
      <c r="L26" s="3"/>
      <c r="M26" s="4">
        <v>17</v>
      </c>
      <c r="N26" s="3"/>
      <c r="O26" s="4">
        <v>19909800</v>
      </c>
      <c r="P26" s="3"/>
      <c r="Q26" s="4">
        <v>18662980694218</v>
      </c>
      <c r="R26" s="3"/>
      <c r="S26" s="4">
        <v>19906191348750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3"/>
      <c r="AC26" s="4">
        <v>19909800</v>
      </c>
      <c r="AD26" s="3"/>
      <c r="AE26" s="4">
        <v>1000000</v>
      </c>
      <c r="AF26" s="3"/>
      <c r="AG26" s="4">
        <v>18662980694218</v>
      </c>
      <c r="AH26" s="3"/>
      <c r="AI26" s="4">
        <v>19906191348750</v>
      </c>
      <c r="AJ26" s="3"/>
      <c r="AK26" s="21">
        <f t="shared" si="0"/>
        <v>6.0481806864066623E-2</v>
      </c>
    </row>
    <row r="27" spans="1:37" ht="18.75" x14ac:dyDescent="0.45">
      <c r="A27" s="2" t="s">
        <v>167</v>
      </c>
      <c r="C27" s="3" t="s">
        <v>113</v>
      </c>
      <c r="D27" s="3"/>
      <c r="E27" s="3" t="s">
        <v>113</v>
      </c>
      <c r="F27" s="3"/>
      <c r="G27" s="3" t="s">
        <v>168</v>
      </c>
      <c r="H27" s="3"/>
      <c r="I27" s="3" t="s">
        <v>169</v>
      </c>
      <c r="J27" s="3"/>
      <c r="K27" s="4">
        <v>18</v>
      </c>
      <c r="L27" s="3"/>
      <c r="M27" s="4">
        <v>18</v>
      </c>
      <c r="N27" s="3"/>
      <c r="O27" s="4">
        <v>8955700</v>
      </c>
      <c r="P27" s="3"/>
      <c r="Q27" s="4">
        <v>8239064886000</v>
      </c>
      <c r="R27" s="3"/>
      <c r="S27" s="4">
        <v>8954076779375</v>
      </c>
      <c r="T27" s="3"/>
      <c r="U27" s="4">
        <v>0</v>
      </c>
      <c r="V27" s="3"/>
      <c r="W27" s="4">
        <v>0</v>
      </c>
      <c r="X27" s="3"/>
      <c r="Y27" s="4">
        <v>0</v>
      </c>
      <c r="Z27" s="3"/>
      <c r="AA27" s="4">
        <v>0</v>
      </c>
      <c r="AB27" s="3"/>
      <c r="AC27" s="4">
        <v>8955700</v>
      </c>
      <c r="AD27" s="3"/>
      <c r="AE27" s="4">
        <v>1000000</v>
      </c>
      <c r="AF27" s="3"/>
      <c r="AG27" s="4">
        <v>8239064886000</v>
      </c>
      <c r="AH27" s="3"/>
      <c r="AI27" s="4">
        <v>8954076779375</v>
      </c>
      <c r="AJ27" s="3"/>
      <c r="AK27" s="21">
        <f t="shared" si="0"/>
        <v>2.7205542885037595E-2</v>
      </c>
    </row>
    <row r="28" spans="1:37" ht="18.75" x14ac:dyDescent="0.45">
      <c r="A28" s="2" t="s">
        <v>170</v>
      </c>
      <c r="C28" s="3" t="s">
        <v>113</v>
      </c>
      <c r="D28" s="3"/>
      <c r="E28" s="3" t="s">
        <v>113</v>
      </c>
      <c r="F28" s="3"/>
      <c r="G28" s="3" t="s">
        <v>171</v>
      </c>
      <c r="H28" s="3"/>
      <c r="I28" s="3" t="s">
        <v>172</v>
      </c>
      <c r="J28" s="3"/>
      <c r="K28" s="4">
        <v>15</v>
      </c>
      <c r="L28" s="3"/>
      <c r="M28" s="4">
        <v>15</v>
      </c>
      <c r="N28" s="3"/>
      <c r="O28" s="4">
        <v>5000000</v>
      </c>
      <c r="P28" s="3"/>
      <c r="Q28" s="4">
        <v>4832500000000</v>
      </c>
      <c r="R28" s="3"/>
      <c r="S28" s="4">
        <v>4974098281250</v>
      </c>
      <c r="T28" s="3"/>
      <c r="U28" s="4">
        <v>0</v>
      </c>
      <c r="V28" s="3"/>
      <c r="W28" s="4">
        <v>0</v>
      </c>
      <c r="X28" s="3"/>
      <c r="Y28" s="4">
        <v>5000000</v>
      </c>
      <c r="Z28" s="3"/>
      <c r="AA28" s="4">
        <v>4999980000000</v>
      </c>
      <c r="AB28" s="3"/>
      <c r="AC28" s="4">
        <v>0</v>
      </c>
      <c r="AD28" s="3"/>
      <c r="AE28" s="4">
        <v>0</v>
      </c>
      <c r="AF28" s="3"/>
      <c r="AG28" s="4">
        <v>0</v>
      </c>
      <c r="AH28" s="3"/>
      <c r="AI28" s="4">
        <v>0</v>
      </c>
      <c r="AJ28" s="3"/>
      <c r="AK28" s="21">
        <f t="shared" si="0"/>
        <v>0</v>
      </c>
    </row>
    <row r="29" spans="1:37" ht="18.75" x14ac:dyDescent="0.45">
      <c r="A29" s="2" t="s">
        <v>173</v>
      </c>
      <c r="C29" s="3" t="s">
        <v>113</v>
      </c>
      <c r="D29" s="3"/>
      <c r="E29" s="3" t="s">
        <v>113</v>
      </c>
      <c r="F29" s="3"/>
      <c r="G29" s="3" t="s">
        <v>174</v>
      </c>
      <c r="H29" s="3"/>
      <c r="I29" s="3" t="s">
        <v>175</v>
      </c>
      <c r="J29" s="3"/>
      <c r="K29" s="4">
        <v>15</v>
      </c>
      <c r="L29" s="3"/>
      <c r="M29" s="4">
        <v>15</v>
      </c>
      <c r="N29" s="3"/>
      <c r="O29" s="4">
        <v>12800000</v>
      </c>
      <c r="P29" s="3"/>
      <c r="Q29" s="4">
        <v>12270592000000</v>
      </c>
      <c r="R29" s="3"/>
      <c r="S29" s="4">
        <v>12378850326640</v>
      </c>
      <c r="T29" s="3"/>
      <c r="U29" s="4">
        <v>3500</v>
      </c>
      <c r="V29" s="3"/>
      <c r="W29" s="4">
        <v>3406117245</v>
      </c>
      <c r="X29" s="3"/>
      <c r="Y29" s="4">
        <v>5000000</v>
      </c>
      <c r="Z29" s="3"/>
      <c r="AA29" s="4">
        <v>4999979093750</v>
      </c>
      <c r="AB29" s="3"/>
      <c r="AC29" s="4">
        <v>7803500</v>
      </c>
      <c r="AD29" s="3"/>
      <c r="AE29" s="4">
        <v>971009</v>
      </c>
      <c r="AF29" s="3"/>
      <c r="AG29" s="4">
        <v>7480778248754</v>
      </c>
      <c r="AH29" s="3"/>
      <c r="AI29" s="4">
        <v>7575895351542</v>
      </c>
      <c r="AJ29" s="3"/>
      <c r="AK29" s="21">
        <f t="shared" si="0"/>
        <v>2.3018157087247935E-2</v>
      </c>
    </row>
    <row r="30" spans="1:37" ht="18.75" x14ac:dyDescent="0.45">
      <c r="A30" s="2" t="s">
        <v>176</v>
      </c>
      <c r="C30" s="3" t="s">
        <v>113</v>
      </c>
      <c r="D30" s="3"/>
      <c r="E30" s="3" t="s">
        <v>113</v>
      </c>
      <c r="F30" s="3"/>
      <c r="G30" s="3" t="s">
        <v>177</v>
      </c>
      <c r="H30" s="3"/>
      <c r="I30" s="3" t="s">
        <v>178</v>
      </c>
      <c r="J30" s="3"/>
      <c r="K30" s="4">
        <v>17</v>
      </c>
      <c r="L30" s="3"/>
      <c r="M30" s="4">
        <v>17</v>
      </c>
      <c r="N30" s="3"/>
      <c r="O30" s="4">
        <v>4550000</v>
      </c>
      <c r="P30" s="3"/>
      <c r="Q30" s="4">
        <v>4188138500000</v>
      </c>
      <c r="R30" s="3"/>
      <c r="S30" s="4">
        <v>4210289046770</v>
      </c>
      <c r="T30" s="3"/>
      <c r="U30" s="4">
        <v>0</v>
      </c>
      <c r="V30" s="3"/>
      <c r="W30" s="4">
        <v>0</v>
      </c>
      <c r="X30" s="3"/>
      <c r="Y30" s="4">
        <v>0</v>
      </c>
      <c r="Z30" s="3"/>
      <c r="AA30" s="4">
        <v>0</v>
      </c>
      <c r="AB30" s="3"/>
      <c r="AC30" s="4">
        <v>4550000</v>
      </c>
      <c r="AD30" s="3"/>
      <c r="AE30" s="4">
        <v>927686</v>
      </c>
      <c r="AF30" s="3"/>
      <c r="AG30" s="4">
        <v>4188138500000</v>
      </c>
      <c r="AH30" s="3"/>
      <c r="AI30" s="4">
        <v>4220206248951</v>
      </c>
      <c r="AJ30" s="3"/>
      <c r="AK30" s="21">
        <f t="shared" si="0"/>
        <v>1.2822427696175516E-2</v>
      </c>
    </row>
    <row r="31" spans="1:37" ht="18.75" x14ac:dyDescent="0.45">
      <c r="A31" s="2" t="s">
        <v>179</v>
      </c>
      <c r="C31" s="3" t="s">
        <v>113</v>
      </c>
      <c r="D31" s="3"/>
      <c r="E31" s="3" t="s">
        <v>113</v>
      </c>
      <c r="F31" s="3"/>
      <c r="G31" s="3" t="s">
        <v>180</v>
      </c>
      <c r="H31" s="3"/>
      <c r="I31" s="3" t="s">
        <v>181</v>
      </c>
      <c r="J31" s="3"/>
      <c r="K31" s="4">
        <v>16</v>
      </c>
      <c r="L31" s="3"/>
      <c r="M31" s="4">
        <v>16</v>
      </c>
      <c r="N31" s="3"/>
      <c r="O31" s="4">
        <v>183757</v>
      </c>
      <c r="P31" s="3"/>
      <c r="Q31" s="4">
        <v>183908837516</v>
      </c>
      <c r="R31" s="3"/>
      <c r="S31" s="4">
        <v>178671292457</v>
      </c>
      <c r="T31" s="3"/>
      <c r="U31" s="4">
        <v>0</v>
      </c>
      <c r="V31" s="3"/>
      <c r="W31" s="4">
        <v>0</v>
      </c>
      <c r="X31" s="3"/>
      <c r="Y31" s="4">
        <v>0</v>
      </c>
      <c r="Z31" s="3"/>
      <c r="AA31" s="4">
        <v>0</v>
      </c>
      <c r="AB31" s="3"/>
      <c r="AC31" s="4">
        <v>183757</v>
      </c>
      <c r="AD31" s="3"/>
      <c r="AE31" s="4">
        <v>997440</v>
      </c>
      <c r="AF31" s="3"/>
      <c r="AG31" s="4">
        <v>183908837516</v>
      </c>
      <c r="AH31" s="3"/>
      <c r="AI31" s="4">
        <v>183253361386</v>
      </c>
      <c r="AJ31" s="3"/>
      <c r="AK31" s="21">
        <f t="shared" si="0"/>
        <v>5.5678628906754885E-4</v>
      </c>
    </row>
    <row r="32" spans="1:37" ht="18.75" x14ac:dyDescent="0.45">
      <c r="A32" s="2" t="s">
        <v>182</v>
      </c>
      <c r="C32" s="3" t="s">
        <v>113</v>
      </c>
      <c r="D32" s="3"/>
      <c r="E32" s="3" t="s">
        <v>113</v>
      </c>
      <c r="F32" s="3"/>
      <c r="G32" s="3" t="s">
        <v>183</v>
      </c>
      <c r="H32" s="3"/>
      <c r="I32" s="3" t="s">
        <v>184</v>
      </c>
      <c r="J32" s="3"/>
      <c r="K32" s="4">
        <v>18</v>
      </c>
      <c r="L32" s="3"/>
      <c r="M32" s="4">
        <v>18</v>
      </c>
      <c r="N32" s="3"/>
      <c r="O32" s="4">
        <v>3890450</v>
      </c>
      <c r="P32" s="3"/>
      <c r="Q32" s="4">
        <v>3516710030300</v>
      </c>
      <c r="R32" s="3"/>
      <c r="S32" s="4">
        <v>3811949958818</v>
      </c>
      <c r="T32" s="3"/>
      <c r="U32" s="4">
        <v>0</v>
      </c>
      <c r="V32" s="3"/>
      <c r="W32" s="4">
        <v>0</v>
      </c>
      <c r="X32" s="3"/>
      <c r="Y32" s="4">
        <v>0</v>
      </c>
      <c r="Z32" s="3"/>
      <c r="AA32" s="4">
        <v>0</v>
      </c>
      <c r="AB32" s="3"/>
      <c r="AC32" s="4">
        <v>3890450</v>
      </c>
      <c r="AD32" s="3"/>
      <c r="AE32" s="4">
        <v>980000</v>
      </c>
      <c r="AF32" s="3"/>
      <c r="AG32" s="4">
        <v>3516710030300</v>
      </c>
      <c r="AH32" s="3"/>
      <c r="AI32" s="4">
        <v>3811949958818</v>
      </c>
      <c r="AJ32" s="3"/>
      <c r="AK32" s="21">
        <f t="shared" si="0"/>
        <v>1.1582005675796666E-2</v>
      </c>
    </row>
    <row r="33" spans="1:37" ht="18.75" x14ac:dyDescent="0.45">
      <c r="A33" s="2" t="s">
        <v>185</v>
      </c>
      <c r="C33" s="3" t="s">
        <v>113</v>
      </c>
      <c r="D33" s="3"/>
      <c r="E33" s="3" t="s">
        <v>113</v>
      </c>
      <c r="F33" s="3"/>
      <c r="G33" s="3" t="s">
        <v>186</v>
      </c>
      <c r="H33" s="3"/>
      <c r="I33" s="3" t="s">
        <v>187</v>
      </c>
      <c r="J33" s="3"/>
      <c r="K33" s="4">
        <v>18</v>
      </c>
      <c r="L33" s="3"/>
      <c r="M33" s="4">
        <v>18</v>
      </c>
      <c r="N33" s="3"/>
      <c r="O33" s="4">
        <v>2999999</v>
      </c>
      <c r="P33" s="3"/>
      <c r="Q33" s="4">
        <v>2999999000000</v>
      </c>
      <c r="R33" s="3"/>
      <c r="S33" s="4">
        <v>2999455250181</v>
      </c>
      <c r="T33" s="3"/>
      <c r="U33" s="4">
        <v>0</v>
      </c>
      <c r="V33" s="3"/>
      <c r="W33" s="4">
        <v>0</v>
      </c>
      <c r="X33" s="3"/>
      <c r="Y33" s="4">
        <v>100</v>
      </c>
      <c r="Z33" s="3"/>
      <c r="AA33" s="4">
        <v>100481786</v>
      </c>
      <c r="AB33" s="3"/>
      <c r="AC33" s="4">
        <v>2999899</v>
      </c>
      <c r="AD33" s="3"/>
      <c r="AE33" s="4">
        <v>1005000</v>
      </c>
      <c r="AF33" s="3"/>
      <c r="AG33" s="4">
        <v>2999899000000</v>
      </c>
      <c r="AH33" s="3"/>
      <c r="AI33" s="4">
        <v>3014352044647</v>
      </c>
      <c r="AJ33" s="3"/>
      <c r="AK33" s="21">
        <f t="shared" si="0"/>
        <v>9.1586308495970759E-3</v>
      </c>
    </row>
    <row r="34" spans="1:37" ht="18.75" x14ac:dyDescent="0.45">
      <c r="A34" s="2" t="s">
        <v>188</v>
      </c>
      <c r="C34" s="3" t="s">
        <v>113</v>
      </c>
      <c r="D34" s="3"/>
      <c r="E34" s="3" t="s">
        <v>113</v>
      </c>
      <c r="F34" s="3"/>
      <c r="G34" s="3" t="s">
        <v>186</v>
      </c>
      <c r="H34" s="3"/>
      <c r="I34" s="3" t="s">
        <v>187</v>
      </c>
      <c r="J34" s="3"/>
      <c r="K34" s="4">
        <v>18</v>
      </c>
      <c r="L34" s="3"/>
      <c r="M34" s="4">
        <v>18</v>
      </c>
      <c r="N34" s="3"/>
      <c r="O34" s="4">
        <v>2499997</v>
      </c>
      <c r="P34" s="3"/>
      <c r="Q34" s="4">
        <v>2499997000000</v>
      </c>
      <c r="R34" s="3"/>
      <c r="S34" s="4">
        <v>2499543875543</v>
      </c>
      <c r="T34" s="3"/>
      <c r="U34" s="4">
        <v>0</v>
      </c>
      <c r="V34" s="3"/>
      <c r="W34" s="4">
        <v>0</v>
      </c>
      <c r="X34" s="3"/>
      <c r="Y34" s="4">
        <v>100</v>
      </c>
      <c r="Z34" s="3"/>
      <c r="AA34" s="4">
        <v>100481786</v>
      </c>
      <c r="AB34" s="3"/>
      <c r="AC34" s="4">
        <v>2499897</v>
      </c>
      <c r="AD34" s="3"/>
      <c r="AE34" s="4">
        <v>1005000</v>
      </c>
      <c r="AF34" s="3"/>
      <c r="AG34" s="4">
        <v>2499897000000</v>
      </c>
      <c r="AH34" s="3"/>
      <c r="AI34" s="4">
        <v>2511941113137</v>
      </c>
      <c r="AJ34" s="3"/>
      <c r="AK34" s="21">
        <f t="shared" si="0"/>
        <v>7.6321348768809425E-3</v>
      </c>
    </row>
    <row r="35" spans="1:37" ht="18.75" x14ac:dyDescent="0.45">
      <c r="A35" s="2" t="s">
        <v>189</v>
      </c>
      <c r="C35" s="3" t="s">
        <v>113</v>
      </c>
      <c r="D35" s="3"/>
      <c r="E35" s="3" t="s">
        <v>113</v>
      </c>
      <c r="F35" s="3"/>
      <c r="G35" s="3" t="s">
        <v>186</v>
      </c>
      <c r="H35" s="3"/>
      <c r="I35" s="3" t="s">
        <v>187</v>
      </c>
      <c r="J35" s="3"/>
      <c r="K35" s="4">
        <v>18</v>
      </c>
      <c r="L35" s="3"/>
      <c r="M35" s="4">
        <v>18</v>
      </c>
      <c r="N35" s="3"/>
      <c r="O35" s="4">
        <v>599998</v>
      </c>
      <c r="P35" s="3"/>
      <c r="Q35" s="4">
        <v>599998000000</v>
      </c>
      <c r="R35" s="3"/>
      <c r="S35" s="4">
        <v>599889250362</v>
      </c>
      <c r="T35" s="3"/>
      <c r="U35" s="4">
        <v>0</v>
      </c>
      <c r="V35" s="3"/>
      <c r="W35" s="4">
        <v>0</v>
      </c>
      <c r="X35" s="3"/>
      <c r="Y35" s="4">
        <v>100</v>
      </c>
      <c r="Z35" s="3"/>
      <c r="AA35" s="4">
        <v>100481786</v>
      </c>
      <c r="AB35" s="3"/>
      <c r="AC35" s="4">
        <v>599898</v>
      </c>
      <c r="AD35" s="3"/>
      <c r="AE35" s="4">
        <v>1005000</v>
      </c>
      <c r="AF35" s="3"/>
      <c r="AG35" s="4">
        <v>599898000000</v>
      </c>
      <c r="AH35" s="3"/>
      <c r="AI35" s="4">
        <v>602788214829</v>
      </c>
      <c r="AJ35" s="3"/>
      <c r="AK35" s="21">
        <f t="shared" si="0"/>
        <v>1.8314764361748398E-3</v>
      </c>
    </row>
    <row r="36" spans="1:37" ht="18.75" x14ac:dyDescent="0.45">
      <c r="A36" s="2" t="s">
        <v>190</v>
      </c>
      <c r="C36" s="3" t="s">
        <v>113</v>
      </c>
      <c r="D36" s="3"/>
      <c r="E36" s="3" t="s">
        <v>113</v>
      </c>
      <c r="F36" s="3"/>
      <c r="G36" s="3" t="s">
        <v>191</v>
      </c>
      <c r="H36" s="3"/>
      <c r="I36" s="3" t="s">
        <v>192</v>
      </c>
      <c r="J36" s="3"/>
      <c r="K36" s="4">
        <v>18</v>
      </c>
      <c r="L36" s="3"/>
      <c r="M36" s="4">
        <v>18</v>
      </c>
      <c r="N36" s="3"/>
      <c r="O36" s="4">
        <v>2039000</v>
      </c>
      <c r="P36" s="3"/>
      <c r="Q36" s="4">
        <v>2039020239668</v>
      </c>
      <c r="R36" s="3"/>
      <c r="S36" s="4">
        <v>2038628392619</v>
      </c>
      <c r="T36" s="3"/>
      <c r="U36" s="4">
        <v>0</v>
      </c>
      <c r="V36" s="3"/>
      <c r="W36" s="4">
        <v>0</v>
      </c>
      <c r="X36" s="3"/>
      <c r="Y36" s="4">
        <v>0</v>
      </c>
      <c r="Z36" s="3"/>
      <c r="AA36" s="4">
        <v>0</v>
      </c>
      <c r="AB36" s="3"/>
      <c r="AC36" s="4">
        <v>2039000</v>
      </c>
      <c r="AD36" s="3"/>
      <c r="AE36" s="4">
        <v>999999</v>
      </c>
      <c r="AF36" s="3"/>
      <c r="AG36" s="4">
        <v>2039020239668</v>
      </c>
      <c r="AH36" s="3"/>
      <c r="AI36" s="4">
        <v>2038628392619</v>
      </c>
      <c r="AJ36" s="3"/>
      <c r="AK36" s="21">
        <f t="shared" si="0"/>
        <v>6.1940492055868593E-3</v>
      </c>
    </row>
    <row r="37" spans="1:37" ht="18.75" x14ac:dyDescent="0.45">
      <c r="A37" s="2" t="s">
        <v>193</v>
      </c>
      <c r="C37" s="3" t="s">
        <v>113</v>
      </c>
      <c r="D37" s="3"/>
      <c r="E37" s="3" t="s">
        <v>113</v>
      </c>
      <c r="F37" s="3"/>
      <c r="G37" s="3" t="s">
        <v>194</v>
      </c>
      <c r="H37" s="3"/>
      <c r="I37" s="3" t="s">
        <v>195</v>
      </c>
      <c r="J37" s="3"/>
      <c r="K37" s="4">
        <v>19</v>
      </c>
      <c r="L37" s="3"/>
      <c r="M37" s="4">
        <v>19</v>
      </c>
      <c r="N37" s="3"/>
      <c r="O37" s="4">
        <v>1000000</v>
      </c>
      <c r="P37" s="3"/>
      <c r="Q37" s="4">
        <v>950000000000</v>
      </c>
      <c r="R37" s="3"/>
      <c r="S37" s="4">
        <v>999808751812</v>
      </c>
      <c r="T37" s="3"/>
      <c r="U37" s="4">
        <v>0</v>
      </c>
      <c r="V37" s="3"/>
      <c r="W37" s="4">
        <v>0</v>
      </c>
      <c r="X37" s="3"/>
      <c r="Y37" s="4">
        <v>1000000</v>
      </c>
      <c r="Z37" s="3"/>
      <c r="AA37" s="4">
        <v>1000000000000</v>
      </c>
      <c r="AB37" s="3"/>
      <c r="AC37" s="4">
        <v>0</v>
      </c>
      <c r="AD37" s="3"/>
      <c r="AE37" s="4">
        <v>0</v>
      </c>
      <c r="AF37" s="3"/>
      <c r="AG37" s="4">
        <v>0</v>
      </c>
      <c r="AH37" s="3"/>
      <c r="AI37" s="4">
        <v>0</v>
      </c>
      <c r="AJ37" s="3"/>
      <c r="AK37" s="21">
        <f t="shared" si="0"/>
        <v>0</v>
      </c>
    </row>
    <row r="38" spans="1:37" ht="18.75" x14ac:dyDescent="0.45">
      <c r="A38" s="2" t="s">
        <v>196</v>
      </c>
      <c r="C38" s="3" t="s">
        <v>113</v>
      </c>
      <c r="D38" s="3"/>
      <c r="E38" s="3" t="s">
        <v>113</v>
      </c>
      <c r="F38" s="3"/>
      <c r="G38" s="3" t="s">
        <v>197</v>
      </c>
      <c r="H38" s="3"/>
      <c r="I38" s="3" t="s">
        <v>198</v>
      </c>
      <c r="J38" s="3"/>
      <c r="K38" s="4">
        <v>17.5</v>
      </c>
      <c r="L38" s="3"/>
      <c r="M38" s="4">
        <v>17.5</v>
      </c>
      <c r="N38" s="3"/>
      <c r="O38" s="4">
        <v>1284990</v>
      </c>
      <c r="P38" s="3"/>
      <c r="Q38" s="4">
        <v>9444266825812</v>
      </c>
      <c r="R38" s="3"/>
      <c r="S38" s="4">
        <v>11038408999500</v>
      </c>
      <c r="T38" s="3"/>
      <c r="U38" s="4">
        <v>0</v>
      </c>
      <c r="V38" s="3"/>
      <c r="W38" s="4">
        <v>0</v>
      </c>
      <c r="X38" s="3"/>
      <c r="Y38" s="4">
        <v>0</v>
      </c>
      <c r="Z38" s="3"/>
      <c r="AA38" s="4">
        <v>0</v>
      </c>
      <c r="AB38" s="3"/>
      <c r="AC38" s="4">
        <v>1284990</v>
      </c>
      <c r="AD38" s="3"/>
      <c r="AE38" s="4">
        <v>8698577</v>
      </c>
      <c r="AF38" s="3"/>
      <c r="AG38" s="4">
        <v>9444266825812</v>
      </c>
      <c r="AH38" s="3"/>
      <c r="AI38" s="4">
        <v>11169480975269</v>
      </c>
      <c r="AJ38" s="3"/>
      <c r="AK38" s="21">
        <f t="shared" si="0"/>
        <v>3.3936697346200639E-2</v>
      </c>
    </row>
    <row r="39" spans="1:37" ht="18.75" x14ac:dyDescent="0.45">
      <c r="A39" s="2" t="s">
        <v>199</v>
      </c>
      <c r="C39" s="3" t="s">
        <v>113</v>
      </c>
      <c r="D39" s="3"/>
      <c r="E39" s="3" t="s">
        <v>113</v>
      </c>
      <c r="F39" s="3"/>
      <c r="G39" s="3" t="s">
        <v>200</v>
      </c>
      <c r="H39" s="3"/>
      <c r="I39" s="3" t="s">
        <v>201</v>
      </c>
      <c r="J39" s="3"/>
      <c r="K39" s="4">
        <v>0</v>
      </c>
      <c r="L39" s="3"/>
      <c r="M39" s="4">
        <v>0</v>
      </c>
      <c r="N39" s="3"/>
      <c r="O39" s="4">
        <v>5607000</v>
      </c>
      <c r="P39" s="3"/>
      <c r="Q39" s="4">
        <v>4849881183000</v>
      </c>
      <c r="R39" s="3"/>
      <c r="S39" s="4">
        <v>4985780999352</v>
      </c>
      <c r="T39" s="3"/>
      <c r="U39" s="4">
        <v>0</v>
      </c>
      <c r="V39" s="3"/>
      <c r="W39" s="4">
        <v>0</v>
      </c>
      <c r="X39" s="3"/>
      <c r="Y39" s="4">
        <v>0</v>
      </c>
      <c r="Z39" s="3"/>
      <c r="AA39" s="4">
        <v>0</v>
      </c>
      <c r="AB39" s="3"/>
      <c r="AC39" s="4">
        <v>5607000</v>
      </c>
      <c r="AD39" s="3"/>
      <c r="AE39" s="4">
        <v>899660</v>
      </c>
      <c r="AF39" s="3"/>
      <c r="AG39" s="4">
        <v>4849881183000</v>
      </c>
      <c r="AH39" s="3"/>
      <c r="AI39" s="4">
        <v>5040736434625</v>
      </c>
      <c r="AJ39" s="3"/>
      <c r="AK39" s="21">
        <f t="shared" si="0"/>
        <v>1.5315478594090647E-2</v>
      </c>
    </row>
    <row r="40" spans="1:37" ht="18.75" x14ac:dyDescent="0.45">
      <c r="A40" s="2" t="s">
        <v>202</v>
      </c>
      <c r="C40" s="3" t="s">
        <v>113</v>
      </c>
      <c r="D40" s="3"/>
      <c r="E40" s="3" t="s">
        <v>113</v>
      </c>
      <c r="F40" s="3"/>
      <c r="G40" s="3" t="s">
        <v>203</v>
      </c>
      <c r="H40" s="3"/>
      <c r="I40" s="3" t="s">
        <v>204</v>
      </c>
      <c r="J40" s="3"/>
      <c r="K40" s="4">
        <v>0</v>
      </c>
      <c r="L40" s="3"/>
      <c r="M40" s="4">
        <v>0</v>
      </c>
      <c r="N40" s="3"/>
      <c r="O40" s="4">
        <v>5591600</v>
      </c>
      <c r="P40" s="3"/>
      <c r="Q40" s="4">
        <v>4849863076800</v>
      </c>
      <c r="R40" s="3"/>
      <c r="S40" s="4">
        <v>4983438794770</v>
      </c>
      <c r="T40" s="3"/>
      <c r="U40" s="4">
        <v>0</v>
      </c>
      <c r="V40" s="3"/>
      <c r="W40" s="4">
        <v>0</v>
      </c>
      <c r="X40" s="3"/>
      <c r="Y40" s="4">
        <v>0</v>
      </c>
      <c r="Z40" s="3"/>
      <c r="AA40" s="4">
        <v>0</v>
      </c>
      <c r="AB40" s="3"/>
      <c r="AC40" s="4">
        <v>5591600</v>
      </c>
      <c r="AD40" s="3"/>
      <c r="AE40" s="4">
        <v>901736</v>
      </c>
      <c r="AF40" s="3"/>
      <c r="AG40" s="4">
        <v>4849863076800</v>
      </c>
      <c r="AH40" s="3"/>
      <c r="AI40" s="4">
        <v>5038491461012</v>
      </c>
      <c r="AJ40" s="3"/>
      <c r="AK40" s="21">
        <f t="shared" si="0"/>
        <v>1.530865759764298E-2</v>
      </c>
    </row>
    <row r="41" spans="1:37" ht="18.75" x14ac:dyDescent="0.45">
      <c r="A41" s="2" t="s">
        <v>205</v>
      </c>
      <c r="C41" s="3" t="s">
        <v>113</v>
      </c>
      <c r="D41" s="3"/>
      <c r="E41" s="3" t="s">
        <v>113</v>
      </c>
      <c r="F41" s="3"/>
      <c r="G41" s="3" t="s">
        <v>206</v>
      </c>
      <c r="H41" s="3"/>
      <c r="I41" s="3" t="s">
        <v>207</v>
      </c>
      <c r="J41" s="3"/>
      <c r="K41" s="4">
        <v>0</v>
      </c>
      <c r="L41" s="3"/>
      <c r="M41" s="4">
        <v>0</v>
      </c>
      <c r="N41" s="3"/>
      <c r="O41" s="4">
        <v>11006900</v>
      </c>
      <c r="P41" s="3"/>
      <c r="Q41" s="4">
        <v>9699863645700</v>
      </c>
      <c r="R41" s="3"/>
      <c r="S41" s="4">
        <v>9846190423460</v>
      </c>
      <c r="T41" s="3"/>
      <c r="U41" s="4">
        <v>0</v>
      </c>
      <c r="V41" s="3"/>
      <c r="W41" s="4">
        <v>0</v>
      </c>
      <c r="X41" s="3"/>
      <c r="Y41" s="4">
        <v>0</v>
      </c>
      <c r="Z41" s="3"/>
      <c r="AA41" s="4">
        <v>0</v>
      </c>
      <c r="AB41" s="3"/>
      <c r="AC41" s="4">
        <v>11006900</v>
      </c>
      <c r="AD41" s="3"/>
      <c r="AE41" s="4">
        <v>905727</v>
      </c>
      <c r="AF41" s="3"/>
      <c r="AG41" s="4">
        <v>9699863645700</v>
      </c>
      <c r="AH41" s="3"/>
      <c r="AI41" s="4">
        <v>9962018812575</v>
      </c>
      <c r="AJ41" s="3"/>
      <c r="AK41" s="21">
        <f t="shared" si="0"/>
        <v>3.0268014972949335E-2</v>
      </c>
    </row>
    <row r="42" spans="1:37" ht="18.75" x14ac:dyDescent="0.45">
      <c r="A42" s="2" t="s">
        <v>208</v>
      </c>
      <c r="C42" s="3" t="s">
        <v>113</v>
      </c>
      <c r="D42" s="3"/>
      <c r="E42" s="3" t="s">
        <v>113</v>
      </c>
      <c r="F42" s="3"/>
      <c r="G42" s="3" t="s">
        <v>209</v>
      </c>
      <c r="H42" s="3"/>
      <c r="I42" s="3" t="s">
        <v>210</v>
      </c>
      <c r="J42" s="3"/>
      <c r="K42" s="4">
        <v>18</v>
      </c>
      <c r="L42" s="3"/>
      <c r="M42" s="4">
        <v>18</v>
      </c>
      <c r="N42" s="3"/>
      <c r="O42" s="4">
        <v>14135020</v>
      </c>
      <c r="P42" s="3"/>
      <c r="Q42" s="4">
        <v>14549799455406</v>
      </c>
      <c r="R42" s="3"/>
      <c r="S42" s="4">
        <v>17655212345683</v>
      </c>
      <c r="T42" s="3"/>
      <c r="U42" s="4">
        <v>0</v>
      </c>
      <c r="V42" s="3"/>
      <c r="W42" s="4">
        <v>0</v>
      </c>
      <c r="X42" s="3"/>
      <c r="Y42" s="4">
        <v>0</v>
      </c>
      <c r="Z42" s="3"/>
      <c r="AA42" s="4">
        <v>0</v>
      </c>
      <c r="AB42" s="3"/>
      <c r="AC42" s="4">
        <v>14135020</v>
      </c>
      <c r="AD42" s="3"/>
      <c r="AE42" s="4">
        <v>1264258</v>
      </c>
      <c r="AF42" s="3"/>
      <c r="AG42" s="4">
        <v>14549799455406</v>
      </c>
      <c r="AH42" s="3"/>
      <c r="AI42" s="4">
        <v>17857367455643</v>
      </c>
      <c r="AJ42" s="3"/>
      <c r="AK42" s="21">
        <f t="shared" si="0"/>
        <v>5.4256780246447783E-2</v>
      </c>
    </row>
    <row r="43" spans="1:37" ht="18.75" x14ac:dyDescent="0.45">
      <c r="A43" s="2" t="s">
        <v>211</v>
      </c>
      <c r="C43" s="3" t="s">
        <v>113</v>
      </c>
      <c r="D43" s="3"/>
      <c r="E43" s="3" t="s">
        <v>113</v>
      </c>
      <c r="F43" s="3"/>
      <c r="G43" s="3" t="s">
        <v>212</v>
      </c>
      <c r="H43" s="3"/>
      <c r="I43" s="3" t="s">
        <v>213</v>
      </c>
      <c r="J43" s="3"/>
      <c r="K43" s="4">
        <v>18</v>
      </c>
      <c r="L43" s="3"/>
      <c r="M43" s="4">
        <v>18</v>
      </c>
      <c r="N43" s="3"/>
      <c r="O43" s="4">
        <v>8617590</v>
      </c>
      <c r="P43" s="3"/>
      <c r="Q43" s="4">
        <v>9699881745690</v>
      </c>
      <c r="R43" s="3"/>
      <c r="S43" s="4">
        <v>11691169607297</v>
      </c>
      <c r="T43" s="3"/>
      <c r="U43" s="4">
        <v>0</v>
      </c>
      <c r="V43" s="3"/>
      <c r="W43" s="4">
        <v>0</v>
      </c>
      <c r="X43" s="3"/>
      <c r="Y43" s="4">
        <v>0</v>
      </c>
      <c r="Z43" s="3"/>
      <c r="AA43" s="4">
        <v>0</v>
      </c>
      <c r="AB43" s="3"/>
      <c r="AC43" s="4">
        <v>8617590</v>
      </c>
      <c r="AD43" s="3"/>
      <c r="AE43" s="4">
        <v>1373298</v>
      </c>
      <c r="AF43" s="3"/>
      <c r="AG43" s="4">
        <v>9699881745690</v>
      </c>
      <c r="AH43" s="3"/>
      <c r="AI43" s="4">
        <v>11825940043906</v>
      </c>
      <c r="AJ43" s="3"/>
      <c r="AK43" s="21">
        <f t="shared" si="0"/>
        <v>3.5931244163714335E-2</v>
      </c>
    </row>
    <row r="44" spans="1:37" ht="18.75" x14ac:dyDescent="0.45">
      <c r="A44" s="2" t="s">
        <v>214</v>
      </c>
      <c r="C44" s="3" t="s">
        <v>113</v>
      </c>
      <c r="D44" s="3"/>
      <c r="E44" s="3" t="s">
        <v>113</v>
      </c>
      <c r="F44" s="3"/>
      <c r="G44" s="3" t="s">
        <v>215</v>
      </c>
      <c r="H44" s="3"/>
      <c r="I44" s="3" t="s">
        <v>216</v>
      </c>
      <c r="J44" s="3"/>
      <c r="K44" s="4">
        <v>18</v>
      </c>
      <c r="L44" s="3"/>
      <c r="M44" s="4">
        <v>18</v>
      </c>
      <c r="N44" s="3"/>
      <c r="O44" s="4">
        <v>1850000</v>
      </c>
      <c r="P44" s="3"/>
      <c r="Q44" s="4">
        <v>517175880870</v>
      </c>
      <c r="R44" s="3"/>
      <c r="S44" s="4">
        <v>611967051988</v>
      </c>
      <c r="T44" s="3"/>
      <c r="U44" s="4">
        <v>0</v>
      </c>
      <c r="V44" s="3"/>
      <c r="W44" s="4">
        <v>0</v>
      </c>
      <c r="X44" s="3"/>
      <c r="Y44" s="4">
        <v>0</v>
      </c>
      <c r="Z44" s="3"/>
      <c r="AA44" s="4">
        <v>0</v>
      </c>
      <c r="AB44" s="3"/>
      <c r="AC44" s="4">
        <v>1850000</v>
      </c>
      <c r="AD44" s="3"/>
      <c r="AE44" s="4">
        <v>329290</v>
      </c>
      <c r="AF44" s="3"/>
      <c r="AG44" s="4">
        <v>517175880870</v>
      </c>
      <c r="AH44" s="3"/>
      <c r="AI44" s="4">
        <v>608744839787</v>
      </c>
      <c r="AJ44" s="3"/>
      <c r="AK44" s="21">
        <f t="shared" si="0"/>
        <v>1.8495746968596523E-3</v>
      </c>
    </row>
    <row r="45" spans="1:37" ht="18.75" x14ac:dyDescent="0.45">
      <c r="A45" s="2" t="s">
        <v>217</v>
      </c>
      <c r="C45" s="3" t="s">
        <v>113</v>
      </c>
      <c r="D45" s="3"/>
      <c r="E45" s="3" t="s">
        <v>113</v>
      </c>
      <c r="F45" s="3"/>
      <c r="G45" s="3" t="s">
        <v>218</v>
      </c>
      <c r="H45" s="3"/>
      <c r="I45" s="3" t="s">
        <v>219</v>
      </c>
      <c r="J45" s="3"/>
      <c r="K45" s="4">
        <v>0</v>
      </c>
      <c r="L45" s="3"/>
      <c r="M45" s="4">
        <v>0</v>
      </c>
      <c r="N45" s="3"/>
      <c r="O45" s="4">
        <v>11137900</v>
      </c>
      <c r="P45" s="3"/>
      <c r="Q45" s="4">
        <v>9699941420500</v>
      </c>
      <c r="R45" s="3"/>
      <c r="S45" s="4">
        <v>9716145388718</v>
      </c>
      <c r="T45" s="3"/>
      <c r="U45" s="4">
        <v>0</v>
      </c>
      <c r="V45" s="3"/>
      <c r="W45" s="4">
        <v>0</v>
      </c>
      <c r="X45" s="3"/>
      <c r="Y45" s="4">
        <v>0</v>
      </c>
      <c r="Z45" s="3"/>
      <c r="AA45" s="4">
        <v>0</v>
      </c>
      <c r="AB45" s="3"/>
      <c r="AC45" s="4">
        <v>11137900</v>
      </c>
      <c r="AD45" s="3"/>
      <c r="AE45" s="4">
        <v>884077</v>
      </c>
      <c r="AF45" s="3"/>
      <c r="AG45" s="4">
        <v>9699941420500</v>
      </c>
      <c r="AH45" s="3"/>
      <c r="AI45" s="4">
        <v>9839622316416</v>
      </c>
      <c r="AJ45" s="3"/>
      <c r="AK45" s="21">
        <f t="shared" si="0"/>
        <v>2.9896132621783651E-2</v>
      </c>
    </row>
    <row r="46" spans="1:37" ht="18.75" x14ac:dyDescent="0.45">
      <c r="A46" s="2" t="s">
        <v>220</v>
      </c>
      <c r="C46" s="3" t="s">
        <v>113</v>
      </c>
      <c r="D46" s="3"/>
      <c r="E46" s="3" t="s">
        <v>113</v>
      </c>
      <c r="F46" s="3"/>
      <c r="G46" s="3" t="s">
        <v>221</v>
      </c>
      <c r="H46" s="3"/>
      <c r="I46" s="3" t="s">
        <v>222</v>
      </c>
      <c r="J46" s="3"/>
      <c r="K46" s="4">
        <v>0</v>
      </c>
      <c r="L46" s="3"/>
      <c r="M46" s="4">
        <v>0</v>
      </c>
      <c r="N46" s="3"/>
      <c r="O46" s="4">
        <v>705548</v>
      </c>
      <c r="P46" s="3"/>
      <c r="Q46" s="4">
        <v>999973185579</v>
      </c>
      <c r="R46" s="3"/>
      <c r="S46" s="4">
        <v>1021804431875</v>
      </c>
      <c r="T46" s="3"/>
      <c r="U46" s="4">
        <v>0</v>
      </c>
      <c r="V46" s="3"/>
      <c r="W46" s="4">
        <v>0</v>
      </c>
      <c r="X46" s="3"/>
      <c r="Y46" s="4">
        <v>0</v>
      </c>
      <c r="Z46" s="3"/>
      <c r="AA46" s="4">
        <v>0</v>
      </c>
      <c r="AB46" s="3"/>
      <c r="AC46" s="4">
        <v>705548</v>
      </c>
      <c r="AD46" s="3"/>
      <c r="AE46" s="4">
        <v>1468971</v>
      </c>
      <c r="AF46" s="3"/>
      <c r="AG46" s="4">
        <v>999973185579</v>
      </c>
      <c r="AH46" s="3"/>
      <c r="AI46" s="4">
        <v>1035678139683</v>
      </c>
      <c r="AJ46" s="3"/>
      <c r="AK46" s="21">
        <f t="shared" si="0"/>
        <v>3.146743850705346E-3</v>
      </c>
    </row>
    <row r="47" spans="1:37" ht="18.75" x14ac:dyDescent="0.45">
      <c r="A47" s="2" t="s">
        <v>223</v>
      </c>
      <c r="C47" s="3" t="s">
        <v>113</v>
      </c>
      <c r="D47" s="3"/>
      <c r="E47" s="3" t="s">
        <v>113</v>
      </c>
      <c r="F47" s="3"/>
      <c r="G47" s="3" t="s">
        <v>224</v>
      </c>
      <c r="H47" s="3"/>
      <c r="I47" s="3" t="s">
        <v>225</v>
      </c>
      <c r="J47" s="3"/>
      <c r="K47" s="4">
        <v>0</v>
      </c>
      <c r="L47" s="3"/>
      <c r="M47" s="4">
        <v>0</v>
      </c>
      <c r="N47" s="3"/>
      <c r="O47" s="4">
        <v>2710800</v>
      </c>
      <c r="P47" s="3"/>
      <c r="Q47" s="4">
        <v>5000265777600</v>
      </c>
      <c r="R47" s="3"/>
      <c r="S47" s="4">
        <v>5593860073440</v>
      </c>
      <c r="T47" s="3"/>
      <c r="U47" s="4">
        <v>0</v>
      </c>
      <c r="V47" s="3"/>
      <c r="W47" s="4">
        <v>0</v>
      </c>
      <c r="X47" s="3"/>
      <c r="Y47" s="4">
        <v>0</v>
      </c>
      <c r="Z47" s="3"/>
      <c r="AA47" s="4">
        <v>0</v>
      </c>
      <c r="AB47" s="3"/>
      <c r="AC47" s="4">
        <v>2710800</v>
      </c>
      <c r="AD47" s="3"/>
      <c r="AE47" s="4">
        <v>2089796</v>
      </c>
      <c r="AF47" s="3"/>
      <c r="AG47" s="4">
        <v>5000265777600</v>
      </c>
      <c r="AH47" s="3"/>
      <c r="AI47" s="4">
        <v>5660911858027</v>
      </c>
      <c r="AJ47" s="3"/>
      <c r="AK47" s="21">
        <f t="shared" si="0"/>
        <v>1.7199783307277075E-2</v>
      </c>
    </row>
    <row r="48" spans="1:37" ht="18.75" x14ac:dyDescent="0.45">
      <c r="A48" s="2" t="s">
        <v>226</v>
      </c>
      <c r="C48" s="3" t="s">
        <v>113</v>
      </c>
      <c r="D48" s="3"/>
      <c r="E48" s="3" t="s">
        <v>113</v>
      </c>
      <c r="F48" s="3"/>
      <c r="G48" s="3" t="s">
        <v>227</v>
      </c>
      <c r="H48" s="3"/>
      <c r="I48" s="3" t="s">
        <v>228</v>
      </c>
      <c r="J48" s="3"/>
      <c r="K48" s="4">
        <v>16</v>
      </c>
      <c r="L48" s="3"/>
      <c r="M48" s="4">
        <v>16</v>
      </c>
      <c r="N48" s="3"/>
      <c r="O48" s="4">
        <v>0</v>
      </c>
      <c r="P48" s="3"/>
      <c r="Q48" s="4">
        <v>0</v>
      </c>
      <c r="R48" s="3"/>
      <c r="S48" s="4">
        <v>0</v>
      </c>
      <c r="T48" s="3"/>
      <c r="U48" s="4">
        <v>8440100</v>
      </c>
      <c r="V48" s="3"/>
      <c r="W48" s="4">
        <v>7874526969000</v>
      </c>
      <c r="X48" s="3"/>
      <c r="Y48" s="4">
        <v>0</v>
      </c>
      <c r="Z48" s="3"/>
      <c r="AA48" s="4">
        <v>0</v>
      </c>
      <c r="AB48" s="3"/>
      <c r="AC48" s="4">
        <v>8440100</v>
      </c>
      <c r="AD48" s="3"/>
      <c r="AE48" s="4">
        <v>934172</v>
      </c>
      <c r="AF48" s="3"/>
      <c r="AG48" s="4">
        <v>7874526969000</v>
      </c>
      <c r="AH48" s="3"/>
      <c r="AI48" s="4">
        <v>7883076030651</v>
      </c>
      <c r="AJ48" s="3"/>
      <c r="AK48" s="21">
        <f t="shared" si="0"/>
        <v>2.3951476886136035E-2</v>
      </c>
    </row>
    <row r="49" spans="1:37" ht="18.75" x14ac:dyDescent="0.45">
      <c r="A49" s="2" t="s">
        <v>229</v>
      </c>
      <c r="C49" s="3" t="s">
        <v>113</v>
      </c>
      <c r="D49" s="3"/>
      <c r="E49" s="3" t="s">
        <v>113</v>
      </c>
      <c r="F49" s="3"/>
      <c r="G49" s="3" t="s">
        <v>230</v>
      </c>
      <c r="H49" s="3"/>
      <c r="I49" s="3" t="s">
        <v>231</v>
      </c>
      <c r="J49" s="3"/>
      <c r="K49" s="4">
        <v>16</v>
      </c>
      <c r="L49" s="3"/>
      <c r="M49" s="4">
        <v>16</v>
      </c>
      <c r="N49" s="3"/>
      <c r="O49" s="4">
        <v>0</v>
      </c>
      <c r="P49" s="3"/>
      <c r="Q49" s="4">
        <v>0</v>
      </c>
      <c r="R49" s="3"/>
      <c r="S49" s="4">
        <v>0</v>
      </c>
      <c r="T49" s="3"/>
      <c r="U49" s="4">
        <v>4035000</v>
      </c>
      <c r="V49" s="3"/>
      <c r="W49" s="4">
        <v>3821911650000</v>
      </c>
      <c r="X49" s="3"/>
      <c r="Y49" s="4">
        <v>0</v>
      </c>
      <c r="Z49" s="3"/>
      <c r="AA49" s="4">
        <v>0</v>
      </c>
      <c r="AB49" s="3"/>
      <c r="AC49" s="4">
        <v>4035000</v>
      </c>
      <c r="AD49" s="3"/>
      <c r="AE49" s="4">
        <v>947563</v>
      </c>
      <c r="AF49" s="3"/>
      <c r="AG49" s="4">
        <v>3821911649979</v>
      </c>
      <c r="AH49" s="3"/>
      <c r="AI49" s="4">
        <v>3822723710722</v>
      </c>
      <c r="AJ49" s="3"/>
      <c r="AK49" s="21">
        <f t="shared" si="0"/>
        <v>1.1614740013091179E-2</v>
      </c>
    </row>
    <row r="50" spans="1:37" ht="18.75" x14ac:dyDescent="0.45">
      <c r="A50" s="2" t="s">
        <v>232</v>
      </c>
      <c r="C50" s="3" t="s">
        <v>113</v>
      </c>
      <c r="D50" s="3"/>
      <c r="E50" s="3" t="s">
        <v>113</v>
      </c>
      <c r="F50" s="3"/>
      <c r="G50" s="3" t="s">
        <v>233</v>
      </c>
      <c r="H50" s="3"/>
      <c r="I50" s="3" t="s">
        <v>234</v>
      </c>
      <c r="J50" s="3"/>
      <c r="K50" s="4">
        <v>18</v>
      </c>
      <c r="L50" s="3"/>
      <c r="M50" s="4">
        <v>18</v>
      </c>
      <c r="N50" s="3"/>
      <c r="O50" s="4">
        <v>0</v>
      </c>
      <c r="P50" s="3"/>
      <c r="Q50" s="4">
        <v>0</v>
      </c>
      <c r="R50" s="3"/>
      <c r="S50" s="4">
        <v>0</v>
      </c>
      <c r="T50" s="3"/>
      <c r="U50" s="4">
        <v>1000000</v>
      </c>
      <c r="V50" s="3"/>
      <c r="W50" s="4">
        <v>1000000000000</v>
      </c>
      <c r="X50" s="3"/>
      <c r="Y50" s="4">
        <v>0</v>
      </c>
      <c r="Z50" s="3"/>
      <c r="AA50" s="4">
        <v>0</v>
      </c>
      <c r="AB50" s="3"/>
      <c r="AC50" s="4">
        <v>1000000</v>
      </c>
      <c r="AD50" s="3"/>
      <c r="AE50" s="4">
        <v>1000000</v>
      </c>
      <c r="AF50" s="3"/>
      <c r="AG50" s="4">
        <v>1000000000000</v>
      </c>
      <c r="AH50" s="3"/>
      <c r="AI50" s="4">
        <v>999818750000</v>
      </c>
      <c r="AJ50" s="3"/>
      <c r="AK50" s="21">
        <f t="shared" si="0"/>
        <v>3.0377907796194149E-3</v>
      </c>
    </row>
    <row r="51" spans="1:37" ht="18.75" x14ac:dyDescent="0.45">
      <c r="A51" s="2" t="s">
        <v>235</v>
      </c>
      <c r="C51" s="3" t="s">
        <v>113</v>
      </c>
      <c r="D51" s="3"/>
      <c r="E51" s="3" t="s">
        <v>113</v>
      </c>
      <c r="F51" s="3"/>
      <c r="G51" s="3" t="s">
        <v>236</v>
      </c>
      <c r="H51" s="3"/>
      <c r="I51" s="3" t="s">
        <v>237</v>
      </c>
      <c r="J51" s="3"/>
      <c r="K51" s="4">
        <v>0</v>
      </c>
      <c r="L51" s="3"/>
      <c r="M51" s="4">
        <v>0</v>
      </c>
      <c r="N51" s="3"/>
      <c r="O51" s="4">
        <v>0</v>
      </c>
      <c r="P51" s="3"/>
      <c r="Q51" s="4">
        <v>0</v>
      </c>
      <c r="R51" s="3"/>
      <c r="S51" s="4">
        <v>0</v>
      </c>
      <c r="T51" s="3"/>
      <c r="U51" s="4">
        <v>6173400</v>
      </c>
      <c r="V51" s="3"/>
      <c r="W51" s="4">
        <v>6196729278600</v>
      </c>
      <c r="X51" s="3"/>
      <c r="Y51" s="4">
        <v>0</v>
      </c>
      <c r="Z51" s="3"/>
      <c r="AA51" s="4">
        <v>0</v>
      </c>
      <c r="AB51" s="3"/>
      <c r="AC51" s="4">
        <v>6173400</v>
      </c>
      <c r="AD51" s="3"/>
      <c r="AE51" s="4">
        <v>1005999</v>
      </c>
      <c r="AF51" s="3"/>
      <c r="AG51" s="4">
        <v>6196729278600</v>
      </c>
      <c r="AH51" s="3"/>
      <c r="AI51" s="4">
        <v>6205931661785</v>
      </c>
      <c r="AJ51" s="3"/>
      <c r="AK51" s="21">
        <f t="shared" si="0"/>
        <v>1.885573958391825E-2</v>
      </c>
    </row>
    <row r="52" spans="1:37" ht="18.75" x14ac:dyDescent="0.45">
      <c r="A52" s="2" t="s">
        <v>238</v>
      </c>
      <c r="C52" s="3" t="s">
        <v>113</v>
      </c>
      <c r="D52" s="3"/>
      <c r="E52" s="3" t="s">
        <v>113</v>
      </c>
      <c r="F52" s="3"/>
      <c r="G52" s="3" t="s">
        <v>239</v>
      </c>
      <c r="H52" s="3"/>
      <c r="I52" s="3" t="s">
        <v>240</v>
      </c>
      <c r="J52" s="3"/>
      <c r="K52" s="4">
        <v>18</v>
      </c>
      <c r="L52" s="3"/>
      <c r="M52" s="4">
        <v>18</v>
      </c>
      <c r="N52" s="3"/>
      <c r="O52" s="4">
        <v>0</v>
      </c>
      <c r="P52" s="3"/>
      <c r="Q52" s="4">
        <v>0</v>
      </c>
      <c r="R52" s="3"/>
      <c r="S52" s="4">
        <v>0</v>
      </c>
      <c r="T52" s="3"/>
      <c r="U52" s="4">
        <v>1800000</v>
      </c>
      <c r="V52" s="3"/>
      <c r="W52" s="4">
        <v>1800000000000</v>
      </c>
      <c r="X52" s="3"/>
      <c r="Y52" s="4">
        <v>0</v>
      </c>
      <c r="Z52" s="3"/>
      <c r="AA52" s="4">
        <v>0</v>
      </c>
      <c r="AB52" s="3"/>
      <c r="AC52" s="4">
        <v>1800000</v>
      </c>
      <c r="AD52" s="3"/>
      <c r="AE52" s="4">
        <v>1000000</v>
      </c>
      <c r="AF52" s="3"/>
      <c r="AG52" s="4">
        <v>1800000000000</v>
      </c>
      <c r="AH52" s="3"/>
      <c r="AI52" s="4">
        <v>1799673750000</v>
      </c>
      <c r="AJ52" s="3"/>
      <c r="AK52" s="21">
        <f t="shared" si="0"/>
        <v>5.4680234033149464E-3</v>
      </c>
    </row>
    <row r="53" spans="1:37" ht="18.75" x14ac:dyDescent="0.45">
      <c r="A53" s="2" t="s">
        <v>241</v>
      </c>
      <c r="C53" s="3" t="s">
        <v>113</v>
      </c>
      <c r="D53" s="3"/>
      <c r="E53" s="3" t="s">
        <v>113</v>
      </c>
      <c r="F53" s="3"/>
      <c r="G53" s="3" t="s">
        <v>242</v>
      </c>
      <c r="H53" s="3"/>
      <c r="I53" s="3" t="s">
        <v>243</v>
      </c>
      <c r="J53" s="3"/>
      <c r="K53" s="4">
        <v>18</v>
      </c>
      <c r="L53" s="3"/>
      <c r="M53" s="4">
        <v>18</v>
      </c>
      <c r="N53" s="3"/>
      <c r="O53" s="4">
        <v>0</v>
      </c>
      <c r="P53" s="3"/>
      <c r="Q53" s="4">
        <v>0</v>
      </c>
      <c r="R53" s="3"/>
      <c r="S53" s="4">
        <v>0</v>
      </c>
      <c r="T53" s="3"/>
      <c r="U53" s="4">
        <v>1000000</v>
      </c>
      <c r="V53" s="3"/>
      <c r="W53" s="4">
        <v>1000020000000</v>
      </c>
      <c r="X53" s="3"/>
      <c r="Y53" s="4">
        <v>0</v>
      </c>
      <c r="Z53" s="3"/>
      <c r="AA53" s="4">
        <v>0</v>
      </c>
      <c r="AB53" s="3"/>
      <c r="AC53" s="4">
        <v>1000000</v>
      </c>
      <c r="AD53" s="3"/>
      <c r="AE53" s="4">
        <v>1000000</v>
      </c>
      <c r="AF53" s="3"/>
      <c r="AG53" s="4">
        <v>1000020000000</v>
      </c>
      <c r="AH53" s="3"/>
      <c r="AI53" s="4">
        <v>999818750000</v>
      </c>
      <c r="AJ53" s="3"/>
      <c r="AK53" s="21">
        <f t="shared" si="0"/>
        <v>3.0377907796194149E-3</v>
      </c>
    </row>
    <row r="54" spans="1:37" ht="18.75" x14ac:dyDescent="0.45">
      <c r="A54" s="2" t="s">
        <v>244</v>
      </c>
      <c r="C54" s="3" t="s">
        <v>113</v>
      </c>
      <c r="D54" s="3"/>
      <c r="E54" s="3" t="s">
        <v>113</v>
      </c>
      <c r="F54" s="3"/>
      <c r="G54" s="3" t="s">
        <v>245</v>
      </c>
      <c r="H54" s="3"/>
      <c r="I54" s="3" t="s">
        <v>246</v>
      </c>
      <c r="J54" s="3"/>
      <c r="K54" s="4">
        <v>0</v>
      </c>
      <c r="L54" s="3"/>
      <c r="M54" s="4">
        <v>0</v>
      </c>
      <c r="N54" s="3"/>
      <c r="O54" s="4">
        <v>0</v>
      </c>
      <c r="P54" s="3"/>
      <c r="Q54" s="4">
        <v>0</v>
      </c>
      <c r="R54" s="3"/>
      <c r="S54" s="4">
        <v>0</v>
      </c>
      <c r="T54" s="3"/>
      <c r="U54" s="4">
        <v>9543250</v>
      </c>
      <c r="V54" s="3"/>
      <c r="W54" s="4">
        <v>19399976676000</v>
      </c>
      <c r="X54" s="3"/>
      <c r="Y54" s="4">
        <v>0</v>
      </c>
      <c r="Z54" s="3"/>
      <c r="AA54" s="4">
        <v>0</v>
      </c>
      <c r="AB54" s="3"/>
      <c r="AC54" s="4">
        <v>9543250</v>
      </c>
      <c r="AD54" s="3"/>
      <c r="AE54" s="4">
        <v>2055427</v>
      </c>
      <c r="AF54" s="3"/>
      <c r="AG54" s="4">
        <v>19399976676000</v>
      </c>
      <c r="AH54" s="3"/>
      <c r="AI54" s="4">
        <v>19601232513829</v>
      </c>
      <c r="AJ54" s="3"/>
      <c r="AK54" s="21">
        <f t="shared" si="0"/>
        <v>5.9555237786534827E-2</v>
      </c>
    </row>
    <row r="55" spans="1:37" ht="18.75" x14ac:dyDescent="0.45">
      <c r="A55" s="2" t="s">
        <v>247</v>
      </c>
      <c r="C55" s="3" t="s">
        <v>248</v>
      </c>
      <c r="D55" s="3"/>
      <c r="E55" s="3" t="s">
        <v>248</v>
      </c>
      <c r="F55" s="3"/>
      <c r="G55" s="3" t="s">
        <v>249</v>
      </c>
      <c r="H55" s="3"/>
      <c r="I55" s="3" t="s">
        <v>250</v>
      </c>
      <c r="J55" s="3"/>
      <c r="K55" s="4">
        <v>18</v>
      </c>
      <c r="L55" s="3"/>
      <c r="M55" s="4">
        <v>18</v>
      </c>
      <c r="N55" s="3"/>
      <c r="O55" s="4">
        <v>4799000</v>
      </c>
      <c r="P55" s="3"/>
      <c r="Q55" s="4">
        <v>4799000000000</v>
      </c>
      <c r="R55" s="3"/>
      <c r="S55" s="4">
        <v>4799000000000</v>
      </c>
      <c r="T55" s="3"/>
      <c r="U55" s="4">
        <v>0</v>
      </c>
      <c r="V55" s="3"/>
      <c r="W55" s="4">
        <v>0</v>
      </c>
      <c r="X55" s="3"/>
      <c r="Y55" s="4">
        <v>0</v>
      </c>
      <c r="Z55" s="3"/>
      <c r="AA55" s="4">
        <v>0</v>
      </c>
      <c r="AB55" s="3"/>
      <c r="AC55" s="4">
        <v>4799000</v>
      </c>
      <c r="AD55" s="3"/>
      <c r="AE55" s="4">
        <v>1000000</v>
      </c>
      <c r="AF55" s="3"/>
      <c r="AG55" s="4">
        <v>4799000000000</v>
      </c>
      <c r="AH55" s="3"/>
      <c r="AI55" s="4">
        <v>4799000000000</v>
      </c>
      <c r="AJ55" s="3"/>
      <c r="AK55" s="21">
        <f t="shared" si="0"/>
        <v>1.458100075778092E-2</v>
      </c>
    </row>
    <row r="56" spans="1:37" ht="18.75" x14ac:dyDescent="0.45">
      <c r="A56" s="2" t="s">
        <v>251</v>
      </c>
      <c r="C56" s="3" t="s">
        <v>248</v>
      </c>
      <c r="D56" s="3"/>
      <c r="E56" s="3" t="s">
        <v>248</v>
      </c>
      <c r="F56" s="3"/>
      <c r="G56" s="3" t="s">
        <v>252</v>
      </c>
      <c r="H56" s="3"/>
      <c r="I56" s="3" t="s">
        <v>253</v>
      </c>
      <c r="J56" s="3"/>
      <c r="K56" s="4">
        <v>18</v>
      </c>
      <c r="L56" s="3"/>
      <c r="M56" s="4">
        <v>18</v>
      </c>
      <c r="N56" s="3"/>
      <c r="O56" s="4">
        <v>4499999</v>
      </c>
      <c r="P56" s="3"/>
      <c r="Q56" s="4">
        <v>4499999000000</v>
      </c>
      <c r="R56" s="3"/>
      <c r="S56" s="4">
        <v>4499999000000</v>
      </c>
      <c r="T56" s="3"/>
      <c r="U56" s="4">
        <v>0</v>
      </c>
      <c r="V56" s="3"/>
      <c r="W56" s="4">
        <v>0</v>
      </c>
      <c r="X56" s="3"/>
      <c r="Y56" s="4">
        <v>0</v>
      </c>
      <c r="Z56" s="3"/>
      <c r="AA56" s="4">
        <v>0</v>
      </c>
      <c r="AB56" s="3"/>
      <c r="AC56" s="4">
        <v>4499999</v>
      </c>
      <c r="AD56" s="3"/>
      <c r="AE56" s="4">
        <v>1000000</v>
      </c>
      <c r="AF56" s="3"/>
      <c r="AG56" s="4">
        <v>4499999000000</v>
      </c>
      <c r="AH56" s="3"/>
      <c r="AI56" s="4">
        <v>4499999000000</v>
      </c>
      <c r="AJ56" s="3"/>
      <c r="AK56" s="21">
        <f t="shared" si="0"/>
        <v>1.3672533617214707E-2</v>
      </c>
    </row>
    <row r="57" spans="1:37" ht="18.75" x14ac:dyDescent="0.45">
      <c r="A57" s="2" t="s">
        <v>254</v>
      </c>
      <c r="C57" s="3" t="s">
        <v>248</v>
      </c>
      <c r="D57" s="3"/>
      <c r="E57" s="3" t="s">
        <v>248</v>
      </c>
      <c r="F57" s="3"/>
      <c r="G57" s="3" t="s">
        <v>186</v>
      </c>
      <c r="H57" s="3"/>
      <c r="I57" s="3" t="s">
        <v>187</v>
      </c>
      <c r="J57" s="3"/>
      <c r="K57" s="4">
        <v>18</v>
      </c>
      <c r="L57" s="3"/>
      <c r="M57" s="4">
        <v>18</v>
      </c>
      <c r="N57" s="3"/>
      <c r="O57" s="4">
        <v>599995</v>
      </c>
      <c r="P57" s="3"/>
      <c r="Q57" s="4">
        <v>599995000000</v>
      </c>
      <c r="R57" s="3"/>
      <c r="S57" s="4">
        <v>599995000000</v>
      </c>
      <c r="T57" s="3"/>
      <c r="U57" s="4">
        <v>0</v>
      </c>
      <c r="V57" s="3"/>
      <c r="W57" s="4">
        <v>0</v>
      </c>
      <c r="X57" s="3"/>
      <c r="Y57" s="4">
        <v>0</v>
      </c>
      <c r="Z57" s="3"/>
      <c r="AA57" s="4">
        <v>0</v>
      </c>
      <c r="AB57" s="3"/>
      <c r="AC57" s="4">
        <v>599995</v>
      </c>
      <c r="AD57" s="3"/>
      <c r="AE57" s="4">
        <v>1000000</v>
      </c>
      <c r="AF57" s="3"/>
      <c r="AG57" s="4">
        <v>599995000000</v>
      </c>
      <c r="AH57" s="3"/>
      <c r="AI57" s="4">
        <v>599995000000</v>
      </c>
      <c r="AJ57" s="3"/>
      <c r="AK57" s="21">
        <f t="shared" si="0"/>
        <v>1.8229896957000964E-3</v>
      </c>
    </row>
    <row r="58" spans="1:37" ht="18.75" thickBot="1" x14ac:dyDescent="0.45">
      <c r="O58" s="7">
        <f>SUM(O9:O57)</f>
        <v>198685384</v>
      </c>
      <c r="P58" s="3"/>
      <c r="Q58" s="7">
        <f>SUM(Q9:Q57)</f>
        <v>200211642570464</v>
      </c>
      <c r="R58" s="3"/>
      <c r="S58" s="7">
        <f>SUM(S9:S57)</f>
        <v>211833263136994</v>
      </c>
      <c r="T58" s="3"/>
      <c r="U58" s="7">
        <f>SUM(U9:U57)</f>
        <v>32011243</v>
      </c>
      <c r="V58" s="3"/>
      <c r="W58" s="7">
        <f>SUM(W9:W57)</f>
        <v>41112563690845</v>
      </c>
      <c r="X58" s="3"/>
      <c r="Y58" s="7">
        <f>SUM(Y9:Y57)</f>
        <v>16016293</v>
      </c>
      <c r="AA58" s="11">
        <f>SUM(AA9:AA57)</f>
        <v>16148213539108</v>
      </c>
      <c r="AC58" s="8">
        <f>SUM(AC9:AC57)</f>
        <v>214680334</v>
      </c>
      <c r="AG58" s="9">
        <f>SUM(AG9:AG57)</f>
        <v>225732822680936</v>
      </c>
      <c r="AH58" s="10"/>
      <c r="AI58" s="7">
        <f>SUM(AI9:AI57)</f>
        <v>238057420422661</v>
      </c>
      <c r="AK58" s="20">
        <f>SUM(AK10:AK57)</f>
        <v>0.72329973485688492</v>
      </c>
    </row>
    <row r="59" spans="1:37" ht="18.75" thickTop="1" x14ac:dyDescent="0.4"/>
    <row r="61" spans="1:37" x14ac:dyDescent="0.4">
      <c r="AI61" s="28"/>
    </row>
    <row r="62" spans="1:37" x14ac:dyDescent="0.4">
      <c r="AI62" s="29"/>
    </row>
    <row r="63" spans="1:37" x14ac:dyDescent="0.4">
      <c r="AI63" s="30"/>
    </row>
    <row r="64" spans="1:37" x14ac:dyDescent="0.4">
      <c r="AI64" s="29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6"/>
  <sheetViews>
    <sheetView rightToLeft="1" topLeftCell="A4" workbookViewId="0">
      <selection activeCell="K8" sqref="K8:K24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6" spans="1:12" ht="27.75" x14ac:dyDescent="0.4">
      <c r="A6" s="27" t="s">
        <v>3</v>
      </c>
      <c r="C6" s="25" t="s">
        <v>6</v>
      </c>
      <c r="D6" s="25" t="s">
        <v>6</v>
      </c>
      <c r="E6" s="25" t="s">
        <v>6</v>
      </c>
      <c r="F6" s="25" t="s">
        <v>6</v>
      </c>
      <c r="G6" s="25" t="s">
        <v>6</v>
      </c>
      <c r="H6" s="25" t="s">
        <v>6</v>
      </c>
      <c r="I6" s="25" t="s">
        <v>6</v>
      </c>
      <c r="J6" s="25" t="s">
        <v>6</v>
      </c>
      <c r="K6" s="25" t="s">
        <v>6</v>
      </c>
      <c r="L6" s="25" t="s">
        <v>6</v>
      </c>
    </row>
    <row r="7" spans="1:12" ht="27.75" x14ac:dyDescent="0.4">
      <c r="A7" s="25" t="s">
        <v>3</v>
      </c>
      <c r="C7" s="26" t="s">
        <v>7</v>
      </c>
      <c r="E7" s="26" t="s">
        <v>255</v>
      </c>
      <c r="G7" s="26" t="s">
        <v>256</v>
      </c>
      <c r="I7" s="26" t="s">
        <v>257</v>
      </c>
      <c r="K7" s="25" t="s">
        <v>258</v>
      </c>
    </row>
    <row r="8" spans="1:12" ht="18.75" x14ac:dyDescent="0.45">
      <c r="A8" s="2" t="s">
        <v>152</v>
      </c>
      <c r="C8" s="4">
        <v>999900</v>
      </c>
      <c r="D8" s="3"/>
      <c r="E8" s="4">
        <v>995000</v>
      </c>
      <c r="F8" s="3"/>
      <c r="G8" s="4">
        <v>1000000</v>
      </c>
      <c r="H8" s="3"/>
      <c r="I8" s="3" t="s">
        <v>58</v>
      </c>
      <c r="J8" s="3"/>
      <c r="K8" s="4">
        <v>999900000000</v>
      </c>
    </row>
    <row r="9" spans="1:12" ht="18.75" x14ac:dyDescent="0.45">
      <c r="A9" s="2" t="s">
        <v>155</v>
      </c>
      <c r="C9" s="4">
        <v>11245486</v>
      </c>
      <c r="D9" s="3"/>
      <c r="E9" s="4">
        <v>984050</v>
      </c>
      <c r="F9" s="3"/>
      <c r="G9" s="4">
        <v>1000000</v>
      </c>
      <c r="H9" s="3"/>
      <c r="I9" s="3" t="s">
        <v>259</v>
      </c>
      <c r="J9" s="3"/>
      <c r="K9" s="4">
        <v>11245486000000</v>
      </c>
    </row>
    <row r="10" spans="1:12" ht="18.75" x14ac:dyDescent="0.45">
      <c r="A10" s="2" t="s">
        <v>161</v>
      </c>
      <c r="C10" s="4">
        <v>5273061</v>
      </c>
      <c r="D10" s="3"/>
      <c r="E10" s="4">
        <v>988000</v>
      </c>
      <c r="F10" s="3"/>
      <c r="G10" s="4">
        <v>1000000</v>
      </c>
      <c r="H10" s="3"/>
      <c r="I10" s="3" t="s">
        <v>260</v>
      </c>
      <c r="J10" s="3"/>
      <c r="K10" s="4">
        <v>5273061000000</v>
      </c>
    </row>
    <row r="11" spans="1:12" ht="18.75" x14ac:dyDescent="0.45">
      <c r="A11" s="2" t="s">
        <v>164</v>
      </c>
      <c r="C11" s="4">
        <v>19909800</v>
      </c>
      <c r="D11" s="3"/>
      <c r="E11" s="4">
        <v>951000</v>
      </c>
      <c r="F11" s="3"/>
      <c r="G11" s="4">
        <v>1000000</v>
      </c>
      <c r="H11" s="3"/>
      <c r="I11" s="3" t="s">
        <v>261</v>
      </c>
      <c r="J11" s="3"/>
      <c r="K11" s="4">
        <v>19909800000000</v>
      </c>
    </row>
    <row r="12" spans="1:12" ht="18.75" x14ac:dyDescent="0.45">
      <c r="A12" s="2" t="s">
        <v>223</v>
      </c>
      <c r="C12" s="4">
        <v>2710800</v>
      </c>
      <c r="D12" s="3"/>
      <c r="E12" s="4">
        <v>2115069</v>
      </c>
      <c r="F12" s="3"/>
      <c r="G12" s="4">
        <v>2089796</v>
      </c>
      <c r="H12" s="3"/>
      <c r="I12" s="3" t="s">
        <v>262</v>
      </c>
      <c r="J12" s="3"/>
      <c r="K12" s="4">
        <v>5665018996800</v>
      </c>
    </row>
    <row r="13" spans="1:12" ht="18.75" x14ac:dyDescent="0.45">
      <c r="A13" s="2" t="s">
        <v>173</v>
      </c>
      <c r="C13" s="4">
        <v>7803500</v>
      </c>
      <c r="D13" s="3"/>
      <c r="E13" s="4">
        <v>988880</v>
      </c>
      <c r="F13" s="3"/>
      <c r="G13" s="4">
        <v>971009</v>
      </c>
      <c r="H13" s="3"/>
      <c r="I13" s="3" t="s">
        <v>263</v>
      </c>
      <c r="J13" s="3"/>
      <c r="K13" s="4">
        <v>7577268731500</v>
      </c>
    </row>
    <row r="14" spans="1:12" ht="18.75" x14ac:dyDescent="0.45">
      <c r="A14" s="2" t="s">
        <v>176</v>
      </c>
      <c r="C14" s="4">
        <v>4550000</v>
      </c>
      <c r="D14" s="3"/>
      <c r="E14" s="4">
        <v>926960</v>
      </c>
      <c r="F14" s="3"/>
      <c r="G14" s="4">
        <v>927686</v>
      </c>
      <c r="H14" s="3"/>
      <c r="I14" s="3" t="s">
        <v>45</v>
      </c>
      <c r="J14" s="3"/>
      <c r="K14" s="4">
        <v>4220971300000</v>
      </c>
    </row>
    <row r="15" spans="1:12" ht="18.75" x14ac:dyDescent="0.45">
      <c r="A15" s="2" t="s">
        <v>143</v>
      </c>
      <c r="C15" s="4">
        <v>2500000</v>
      </c>
      <c r="D15" s="3"/>
      <c r="E15" s="4">
        <v>940000</v>
      </c>
      <c r="F15" s="3"/>
      <c r="G15" s="4">
        <v>943901</v>
      </c>
      <c r="H15" s="3"/>
      <c r="I15" s="3" t="s">
        <v>74</v>
      </c>
      <c r="J15" s="3"/>
      <c r="K15" s="4">
        <v>2359752500000</v>
      </c>
    </row>
    <row r="16" spans="1:12" ht="18.75" x14ac:dyDescent="0.45">
      <c r="A16" s="2" t="s">
        <v>199</v>
      </c>
      <c r="C16" s="4">
        <v>5607000</v>
      </c>
      <c r="D16" s="3"/>
      <c r="E16" s="4">
        <v>901878.29359999998</v>
      </c>
      <c r="F16" s="3"/>
      <c r="G16" s="4">
        <v>899660</v>
      </c>
      <c r="H16" s="3"/>
      <c r="I16" s="3" t="s">
        <v>264</v>
      </c>
      <c r="J16" s="3"/>
      <c r="K16" s="4">
        <v>5044393620000</v>
      </c>
    </row>
    <row r="17" spans="1:11" ht="18.75" x14ac:dyDescent="0.45">
      <c r="A17" s="2" t="s">
        <v>202</v>
      </c>
      <c r="C17" s="4">
        <v>5591600</v>
      </c>
      <c r="D17" s="3"/>
      <c r="E17" s="4">
        <v>903942.95669999998</v>
      </c>
      <c r="F17" s="3"/>
      <c r="G17" s="4">
        <v>901736</v>
      </c>
      <c r="H17" s="3"/>
      <c r="I17" s="3" t="s">
        <v>265</v>
      </c>
      <c r="J17" s="3"/>
      <c r="K17" s="4">
        <v>5042147017600</v>
      </c>
    </row>
    <row r="18" spans="1:11" ht="18.75" x14ac:dyDescent="0.45">
      <c r="A18" s="2" t="s">
        <v>220</v>
      </c>
      <c r="C18" s="4">
        <v>705548</v>
      </c>
      <c r="D18" s="3"/>
      <c r="E18" s="4">
        <v>1417300</v>
      </c>
      <c r="F18" s="3"/>
      <c r="G18" s="4">
        <v>1468971</v>
      </c>
      <c r="H18" s="3"/>
      <c r="I18" s="3" t="s">
        <v>266</v>
      </c>
      <c r="J18" s="3"/>
      <c r="K18" s="4">
        <v>1036429551108</v>
      </c>
    </row>
    <row r="19" spans="1:11" ht="18.75" x14ac:dyDescent="0.45">
      <c r="A19" s="2" t="s">
        <v>205</v>
      </c>
      <c r="C19" s="4">
        <v>11006900</v>
      </c>
      <c r="D19" s="3"/>
      <c r="E19" s="4">
        <v>907449.15079999994</v>
      </c>
      <c r="F19" s="3"/>
      <c r="G19" s="4">
        <v>905727</v>
      </c>
      <c r="H19" s="3"/>
      <c r="I19" s="3" t="s">
        <v>267</v>
      </c>
      <c r="J19" s="3"/>
      <c r="K19" s="4">
        <v>9969246516300</v>
      </c>
    </row>
    <row r="20" spans="1:11" ht="18.75" x14ac:dyDescent="0.45">
      <c r="A20" s="2" t="s">
        <v>217</v>
      </c>
      <c r="C20" s="4">
        <v>11137900</v>
      </c>
      <c r="D20" s="3"/>
      <c r="E20" s="4">
        <v>885091.78150000004</v>
      </c>
      <c r="F20" s="3"/>
      <c r="G20" s="4">
        <v>884077</v>
      </c>
      <c r="H20" s="3"/>
      <c r="I20" s="3" t="s">
        <v>268</v>
      </c>
      <c r="J20" s="3"/>
      <c r="K20" s="4">
        <v>9846761218300</v>
      </c>
    </row>
    <row r="21" spans="1:11" ht="18.75" x14ac:dyDescent="0.45">
      <c r="A21" s="2" t="s">
        <v>226</v>
      </c>
      <c r="C21" s="4">
        <v>8440100</v>
      </c>
      <c r="D21" s="3"/>
      <c r="E21" s="4">
        <v>925780</v>
      </c>
      <c r="F21" s="3"/>
      <c r="G21" s="4">
        <v>934172</v>
      </c>
      <c r="H21" s="3"/>
      <c r="I21" s="3" t="s">
        <v>269</v>
      </c>
      <c r="J21" s="3"/>
      <c r="K21" s="4">
        <v>7884505097200</v>
      </c>
    </row>
    <row r="22" spans="1:11" ht="18.75" x14ac:dyDescent="0.45">
      <c r="A22" s="2" t="s">
        <v>244</v>
      </c>
      <c r="C22" s="4">
        <v>9543250</v>
      </c>
      <c r="D22" s="3"/>
      <c r="E22" s="4">
        <v>2057214.3292</v>
      </c>
      <c r="F22" s="3"/>
      <c r="G22" s="4">
        <v>2055427</v>
      </c>
      <c r="H22" s="3"/>
      <c r="I22" s="3" t="s">
        <v>270</v>
      </c>
      <c r="J22" s="3"/>
      <c r="K22" s="4">
        <v>19615453717750</v>
      </c>
    </row>
    <row r="23" spans="1:11" ht="18.75" x14ac:dyDescent="0.45">
      <c r="A23" s="2" t="s">
        <v>229</v>
      </c>
      <c r="C23" s="4">
        <v>4035000</v>
      </c>
      <c r="D23" s="3"/>
      <c r="E23" s="4">
        <v>945990</v>
      </c>
      <c r="F23" s="3"/>
      <c r="G23" s="4">
        <v>947563</v>
      </c>
      <c r="H23" s="3"/>
      <c r="I23" s="3" t="s">
        <v>24</v>
      </c>
      <c r="J23" s="3"/>
      <c r="K23" s="4">
        <v>3823416705000</v>
      </c>
    </row>
    <row r="24" spans="1:11" ht="18.75" x14ac:dyDescent="0.45">
      <c r="A24" s="2" t="s">
        <v>235</v>
      </c>
      <c r="C24" s="4">
        <v>6173400</v>
      </c>
      <c r="D24" s="3"/>
      <c r="E24" s="4">
        <v>1006185.3193</v>
      </c>
      <c r="F24" s="3"/>
      <c r="G24" s="4">
        <v>1005999</v>
      </c>
      <c r="H24" s="3"/>
      <c r="I24" s="3" t="s">
        <v>271</v>
      </c>
      <c r="J24" s="3"/>
      <c r="K24" s="4">
        <v>6210434226600</v>
      </c>
    </row>
    <row r="25" spans="1:11" ht="18.75" thickBot="1" x14ac:dyDescent="0.45">
      <c r="C25" s="11">
        <f>SUM(C8:C24)</f>
        <v>117233245</v>
      </c>
      <c r="K25" s="7">
        <f>SUM(K8:K24)</f>
        <v>125724046198158</v>
      </c>
    </row>
    <row r="26" spans="1:11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E7" sqref="AE7:AE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6" spans="1:31" ht="27.75" x14ac:dyDescent="0.4">
      <c r="A6" s="25" t="s">
        <v>272</v>
      </c>
      <c r="B6" s="25" t="s">
        <v>272</v>
      </c>
      <c r="C6" s="25" t="s">
        <v>272</v>
      </c>
      <c r="D6" s="25" t="s">
        <v>272</v>
      </c>
      <c r="E6" s="25" t="s">
        <v>272</v>
      </c>
      <c r="F6" s="25" t="s">
        <v>272</v>
      </c>
      <c r="G6" s="25" t="s">
        <v>272</v>
      </c>
      <c r="H6" s="25" t="s">
        <v>272</v>
      </c>
      <c r="I6" s="25" t="s">
        <v>272</v>
      </c>
      <c r="K6" s="25" t="s">
        <v>4</v>
      </c>
      <c r="L6" s="25" t="s">
        <v>4</v>
      </c>
      <c r="M6" s="25" t="s">
        <v>4</v>
      </c>
      <c r="N6" s="25" t="s">
        <v>4</v>
      </c>
      <c r="O6" s="25" t="s">
        <v>4</v>
      </c>
      <c r="Q6" s="25" t="s">
        <v>5</v>
      </c>
      <c r="R6" s="25" t="s">
        <v>5</v>
      </c>
      <c r="S6" s="25" t="s">
        <v>5</v>
      </c>
      <c r="T6" s="25" t="s">
        <v>5</v>
      </c>
      <c r="U6" s="25" t="s">
        <v>5</v>
      </c>
      <c r="V6" s="25" t="s">
        <v>5</v>
      </c>
      <c r="W6" s="25" t="s">
        <v>5</v>
      </c>
      <c r="Y6" s="25" t="s">
        <v>6</v>
      </c>
      <c r="Z6" s="25" t="s">
        <v>6</v>
      </c>
      <c r="AA6" s="25" t="s">
        <v>6</v>
      </c>
      <c r="AB6" s="25" t="s">
        <v>6</v>
      </c>
      <c r="AC6" s="25" t="s">
        <v>6</v>
      </c>
      <c r="AD6" s="25" t="s">
        <v>6</v>
      </c>
      <c r="AE6" s="25" t="s">
        <v>6</v>
      </c>
    </row>
    <row r="7" spans="1:31" ht="27.75" x14ac:dyDescent="0.4">
      <c r="A7" s="24" t="s">
        <v>273</v>
      </c>
      <c r="C7" s="24" t="s">
        <v>109</v>
      </c>
      <c r="E7" s="24" t="s">
        <v>110</v>
      </c>
      <c r="G7" s="24" t="s">
        <v>274</v>
      </c>
      <c r="I7" s="24" t="s">
        <v>107</v>
      </c>
      <c r="K7" s="24" t="s">
        <v>7</v>
      </c>
      <c r="M7" s="24" t="s">
        <v>8</v>
      </c>
      <c r="O7" s="24" t="s">
        <v>9</v>
      </c>
      <c r="Q7" s="26" t="s">
        <v>10</v>
      </c>
      <c r="R7" s="26" t="s">
        <v>10</v>
      </c>
      <c r="S7" s="26" t="s">
        <v>10</v>
      </c>
      <c r="U7" s="26" t="s">
        <v>11</v>
      </c>
      <c r="V7" s="26" t="s">
        <v>11</v>
      </c>
      <c r="W7" s="26" t="s">
        <v>11</v>
      </c>
      <c r="Y7" s="24" t="s">
        <v>7</v>
      </c>
      <c r="AA7" s="24" t="s">
        <v>8</v>
      </c>
      <c r="AC7" s="24" t="s">
        <v>9</v>
      </c>
      <c r="AE7" s="24" t="s">
        <v>275</v>
      </c>
    </row>
    <row r="8" spans="1:31" ht="27.75" x14ac:dyDescent="0.4">
      <c r="A8" s="25" t="s">
        <v>273</v>
      </c>
      <c r="C8" s="25" t="s">
        <v>109</v>
      </c>
      <c r="E8" s="25" t="s">
        <v>110</v>
      </c>
      <c r="G8" s="25" t="s">
        <v>274</v>
      </c>
      <c r="I8" s="25" t="s">
        <v>107</v>
      </c>
      <c r="K8" s="25" t="s">
        <v>7</v>
      </c>
      <c r="M8" s="25" t="s">
        <v>8</v>
      </c>
      <c r="O8" s="25" t="s">
        <v>9</v>
      </c>
      <c r="Q8" s="26" t="s">
        <v>7</v>
      </c>
      <c r="S8" s="26" t="s">
        <v>8</v>
      </c>
      <c r="U8" s="26" t="s">
        <v>7</v>
      </c>
      <c r="W8" s="26" t="s">
        <v>14</v>
      </c>
      <c r="Y8" s="25" t="s">
        <v>7</v>
      </c>
      <c r="AA8" s="25" t="s">
        <v>8</v>
      </c>
      <c r="AC8" s="25" t="s">
        <v>9</v>
      </c>
      <c r="AE8" s="25" t="s">
        <v>275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8"/>
  <sheetViews>
    <sheetView rightToLeft="1" workbookViewId="0">
      <selection activeCell="A6" sqref="A6:A7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140625" style="3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7.75" x14ac:dyDescent="0.4">
      <c r="A6" s="27" t="s">
        <v>276</v>
      </c>
      <c r="C6" s="25" t="s">
        <v>277</v>
      </c>
      <c r="D6" s="25" t="s">
        <v>277</v>
      </c>
      <c r="E6" s="25" t="s">
        <v>277</v>
      </c>
      <c r="F6" s="25" t="s">
        <v>277</v>
      </c>
      <c r="G6" s="25" t="s">
        <v>277</v>
      </c>
      <c r="H6" s="25" t="s">
        <v>277</v>
      </c>
      <c r="I6" s="25" t="s">
        <v>277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7.75" x14ac:dyDescent="0.4">
      <c r="A7" s="25" t="s">
        <v>276</v>
      </c>
      <c r="C7" s="26" t="s">
        <v>278</v>
      </c>
      <c r="E7" s="26" t="s">
        <v>279</v>
      </c>
      <c r="G7" s="26" t="s">
        <v>280</v>
      </c>
      <c r="I7" s="26" t="s">
        <v>110</v>
      </c>
      <c r="K7" s="26" t="s">
        <v>281</v>
      </c>
      <c r="M7" s="26" t="s">
        <v>282</v>
      </c>
      <c r="O7" s="26" t="s">
        <v>283</v>
      </c>
      <c r="Q7" s="26" t="s">
        <v>281</v>
      </c>
      <c r="S7" s="26" t="s">
        <v>275</v>
      </c>
    </row>
    <row r="8" spans="1:19" ht="18.75" x14ac:dyDescent="0.45">
      <c r="A8" s="2" t="s">
        <v>284</v>
      </c>
      <c r="C8" s="1" t="s">
        <v>285</v>
      </c>
      <c r="E8" s="1" t="s">
        <v>286</v>
      </c>
      <c r="G8" s="6" t="s">
        <v>287</v>
      </c>
      <c r="H8" s="6"/>
      <c r="I8" s="5">
        <v>0</v>
      </c>
      <c r="J8" s="6"/>
      <c r="K8" s="5">
        <v>1275238353707</v>
      </c>
      <c r="L8" s="6"/>
      <c r="M8" s="5">
        <v>86126966124254</v>
      </c>
      <c r="N8" s="6"/>
      <c r="O8" s="5">
        <v>86721932654167</v>
      </c>
      <c r="P8" s="6"/>
      <c r="Q8" s="5">
        <v>680271823794</v>
      </c>
      <c r="R8" s="6"/>
      <c r="S8" s="21">
        <f t="shared" ref="S8:S39" si="0">Q8/329126928920780</f>
        <v>2.066898099236783E-3</v>
      </c>
    </row>
    <row r="9" spans="1:19" ht="18.75" x14ac:dyDescent="0.45">
      <c r="A9" s="2" t="s">
        <v>288</v>
      </c>
      <c r="C9" s="1" t="s">
        <v>289</v>
      </c>
      <c r="E9" s="1" t="s">
        <v>286</v>
      </c>
      <c r="G9" s="6" t="s">
        <v>290</v>
      </c>
      <c r="H9" s="6"/>
      <c r="I9" s="5">
        <v>10</v>
      </c>
      <c r="J9" s="6"/>
      <c r="K9" s="5">
        <v>250477853</v>
      </c>
      <c r="L9" s="6"/>
      <c r="M9" s="5">
        <v>1591124</v>
      </c>
      <c r="N9" s="6"/>
      <c r="O9" s="5">
        <v>150000</v>
      </c>
      <c r="P9" s="6"/>
      <c r="Q9" s="5">
        <v>251918977</v>
      </c>
      <c r="R9" s="6"/>
      <c r="S9" s="21">
        <f t="shared" si="0"/>
        <v>7.6541587716949236E-7</v>
      </c>
    </row>
    <row r="10" spans="1:19" ht="18.75" x14ac:dyDescent="0.45">
      <c r="A10" s="2" t="s">
        <v>291</v>
      </c>
      <c r="C10" s="1" t="s">
        <v>292</v>
      </c>
      <c r="E10" s="1" t="s">
        <v>286</v>
      </c>
      <c r="G10" s="6" t="s">
        <v>293</v>
      </c>
      <c r="H10" s="6"/>
      <c r="I10" s="5">
        <v>0</v>
      </c>
      <c r="J10" s="6"/>
      <c r="K10" s="5">
        <v>158242861691</v>
      </c>
      <c r="L10" s="6"/>
      <c r="M10" s="5">
        <v>5013853059377</v>
      </c>
      <c r="N10" s="6"/>
      <c r="O10" s="5">
        <v>5080122495440</v>
      </c>
      <c r="P10" s="6"/>
      <c r="Q10" s="5">
        <v>91973425628</v>
      </c>
      <c r="R10" s="6"/>
      <c r="S10" s="21">
        <f t="shared" si="0"/>
        <v>2.7944667405242237E-4</v>
      </c>
    </row>
    <row r="11" spans="1:19" ht="18.75" x14ac:dyDescent="0.45">
      <c r="A11" s="2" t="s">
        <v>294</v>
      </c>
      <c r="C11" s="1" t="s">
        <v>295</v>
      </c>
      <c r="E11" s="1" t="s">
        <v>286</v>
      </c>
      <c r="G11" s="6" t="s">
        <v>296</v>
      </c>
      <c r="H11" s="6"/>
      <c r="I11" s="5">
        <v>10</v>
      </c>
      <c r="J11" s="6"/>
      <c r="K11" s="5">
        <v>61584913700</v>
      </c>
      <c r="L11" s="6"/>
      <c r="M11" s="5">
        <v>5293083567808</v>
      </c>
      <c r="N11" s="6"/>
      <c r="O11" s="5">
        <v>5354667625343</v>
      </c>
      <c r="P11" s="6"/>
      <c r="Q11" s="5">
        <v>856165</v>
      </c>
      <c r="R11" s="6"/>
      <c r="S11" s="21">
        <f t="shared" si="0"/>
        <v>2.6013216323787248E-9</v>
      </c>
    </row>
    <row r="12" spans="1:19" ht="18.75" x14ac:dyDescent="0.45">
      <c r="A12" s="2" t="s">
        <v>288</v>
      </c>
      <c r="C12" s="1" t="s">
        <v>297</v>
      </c>
      <c r="E12" s="1" t="s">
        <v>286</v>
      </c>
      <c r="G12" s="6" t="s">
        <v>298</v>
      </c>
      <c r="H12" s="6"/>
      <c r="I12" s="5">
        <v>10</v>
      </c>
      <c r="J12" s="6"/>
      <c r="K12" s="5">
        <v>175000584</v>
      </c>
      <c r="L12" s="6"/>
      <c r="M12" s="5">
        <v>1112332</v>
      </c>
      <c r="N12" s="6"/>
      <c r="O12" s="5">
        <v>0</v>
      </c>
      <c r="P12" s="6"/>
      <c r="Q12" s="5">
        <v>176112916</v>
      </c>
      <c r="R12" s="6"/>
      <c r="S12" s="21">
        <f t="shared" si="0"/>
        <v>5.3509117767264172E-7</v>
      </c>
    </row>
    <row r="13" spans="1:19" ht="18.75" x14ac:dyDescent="0.45">
      <c r="A13" s="2" t="s">
        <v>299</v>
      </c>
      <c r="C13" s="1" t="s">
        <v>300</v>
      </c>
      <c r="E13" s="1" t="s">
        <v>301</v>
      </c>
      <c r="G13" s="6" t="s">
        <v>302</v>
      </c>
      <c r="H13" s="6"/>
      <c r="I13" s="5">
        <v>0</v>
      </c>
      <c r="J13" s="6"/>
      <c r="K13" s="5">
        <v>42845048014</v>
      </c>
      <c r="L13" s="6"/>
      <c r="M13" s="5">
        <v>7314587844168</v>
      </c>
      <c r="N13" s="6"/>
      <c r="O13" s="5">
        <v>7330185006900</v>
      </c>
      <c r="P13" s="6"/>
      <c r="Q13" s="5">
        <v>27247885282</v>
      </c>
      <c r="R13" s="6"/>
      <c r="S13" s="21">
        <f t="shared" si="0"/>
        <v>8.2788380067674429E-5</v>
      </c>
    </row>
    <row r="14" spans="1:19" ht="18.75" x14ac:dyDescent="0.45">
      <c r="A14" s="2" t="s">
        <v>288</v>
      </c>
      <c r="C14" s="1" t="s">
        <v>303</v>
      </c>
      <c r="E14" s="1" t="s">
        <v>301</v>
      </c>
      <c r="G14" s="6" t="s">
        <v>304</v>
      </c>
      <c r="H14" s="6"/>
      <c r="I14" s="5">
        <v>0</v>
      </c>
      <c r="J14" s="6"/>
      <c r="K14" s="5">
        <v>50000000</v>
      </c>
      <c r="L14" s="6"/>
      <c r="M14" s="5">
        <v>0</v>
      </c>
      <c r="N14" s="6"/>
      <c r="O14" s="5">
        <v>0</v>
      </c>
      <c r="P14" s="6"/>
      <c r="Q14" s="5">
        <v>50000000</v>
      </c>
      <c r="R14" s="6"/>
      <c r="S14" s="21">
        <f t="shared" si="0"/>
        <v>1.5191707395062428E-7</v>
      </c>
    </row>
    <row r="15" spans="1:19" ht="18.75" x14ac:dyDescent="0.45">
      <c r="A15" s="2" t="s">
        <v>305</v>
      </c>
      <c r="C15" s="1" t="s">
        <v>306</v>
      </c>
      <c r="E15" s="1" t="s">
        <v>307</v>
      </c>
      <c r="G15" s="6" t="s">
        <v>308</v>
      </c>
      <c r="H15" s="6"/>
      <c r="I15" s="5">
        <v>0</v>
      </c>
      <c r="J15" s="6"/>
      <c r="K15" s="5">
        <v>27515</v>
      </c>
      <c r="L15" s="6"/>
      <c r="M15" s="5">
        <v>0</v>
      </c>
      <c r="N15" s="6"/>
      <c r="O15" s="5">
        <v>0</v>
      </c>
      <c r="P15" s="6"/>
      <c r="Q15" s="5">
        <v>27515</v>
      </c>
      <c r="R15" s="6"/>
      <c r="S15" s="21">
        <f t="shared" si="0"/>
        <v>8.3599965795028542E-11</v>
      </c>
    </row>
    <row r="16" spans="1:19" ht="18.75" x14ac:dyDescent="0.45">
      <c r="A16" s="2" t="s">
        <v>309</v>
      </c>
      <c r="C16" s="1" t="s">
        <v>310</v>
      </c>
      <c r="E16" s="1" t="s">
        <v>286</v>
      </c>
      <c r="G16" s="6" t="s">
        <v>311</v>
      </c>
      <c r="H16" s="6"/>
      <c r="I16" s="5">
        <v>10</v>
      </c>
      <c r="J16" s="6"/>
      <c r="K16" s="5">
        <v>379116432</v>
      </c>
      <c r="L16" s="6"/>
      <c r="M16" s="5">
        <v>3090826</v>
      </c>
      <c r="N16" s="6"/>
      <c r="O16" s="5">
        <v>0</v>
      </c>
      <c r="P16" s="6"/>
      <c r="Q16" s="5">
        <v>382207258</v>
      </c>
      <c r="R16" s="6"/>
      <c r="S16" s="21">
        <f t="shared" si="0"/>
        <v>1.1612761655610268E-6</v>
      </c>
    </row>
    <row r="17" spans="1:19" ht="18.75" x14ac:dyDescent="0.45">
      <c r="A17" s="2" t="s">
        <v>312</v>
      </c>
      <c r="C17" s="1" t="s">
        <v>313</v>
      </c>
      <c r="E17" s="1" t="s">
        <v>286</v>
      </c>
      <c r="G17" s="6" t="s">
        <v>314</v>
      </c>
      <c r="H17" s="6"/>
      <c r="I17" s="5">
        <v>0</v>
      </c>
      <c r="J17" s="6"/>
      <c r="K17" s="5">
        <v>104054</v>
      </c>
      <c r="L17" s="6"/>
      <c r="M17" s="5">
        <v>0</v>
      </c>
      <c r="N17" s="6"/>
      <c r="O17" s="5">
        <v>0</v>
      </c>
      <c r="P17" s="6"/>
      <c r="Q17" s="5">
        <v>104054</v>
      </c>
      <c r="R17" s="6"/>
      <c r="S17" s="21">
        <f t="shared" si="0"/>
        <v>3.161515842571652E-10</v>
      </c>
    </row>
    <row r="18" spans="1:19" ht="18.75" x14ac:dyDescent="0.45">
      <c r="A18" s="2" t="s">
        <v>315</v>
      </c>
      <c r="C18" s="1" t="s">
        <v>316</v>
      </c>
      <c r="E18" s="1" t="s">
        <v>286</v>
      </c>
      <c r="G18" s="6" t="s">
        <v>317</v>
      </c>
      <c r="H18" s="6"/>
      <c r="I18" s="5">
        <v>10</v>
      </c>
      <c r="J18" s="6"/>
      <c r="K18" s="5">
        <v>1016438</v>
      </c>
      <c r="L18" s="6"/>
      <c r="M18" s="5">
        <v>8286</v>
      </c>
      <c r="N18" s="6"/>
      <c r="O18" s="5">
        <v>0</v>
      </c>
      <c r="P18" s="6"/>
      <c r="Q18" s="5">
        <v>1024724</v>
      </c>
      <c r="R18" s="6"/>
      <c r="S18" s="21">
        <f t="shared" si="0"/>
        <v>3.1134614337395906E-9</v>
      </c>
    </row>
    <row r="19" spans="1:19" ht="18.75" x14ac:dyDescent="0.45">
      <c r="A19" s="2" t="s">
        <v>318</v>
      </c>
      <c r="C19" s="1" t="s">
        <v>319</v>
      </c>
      <c r="E19" s="1" t="s">
        <v>286</v>
      </c>
      <c r="G19" s="6" t="s">
        <v>320</v>
      </c>
      <c r="H19" s="6"/>
      <c r="I19" s="5">
        <v>0</v>
      </c>
      <c r="J19" s="6"/>
      <c r="K19" s="5">
        <v>959639</v>
      </c>
      <c r="L19" s="6"/>
      <c r="M19" s="5">
        <v>6062059573481</v>
      </c>
      <c r="N19" s="6"/>
      <c r="O19" s="5">
        <v>5889858373521</v>
      </c>
      <c r="P19" s="6"/>
      <c r="Q19" s="5">
        <v>172202159599</v>
      </c>
      <c r="R19" s="6"/>
      <c r="S19" s="21">
        <f t="shared" si="0"/>
        <v>5.2320896428516978E-4</v>
      </c>
    </row>
    <row r="20" spans="1:19" ht="18.75" x14ac:dyDescent="0.45">
      <c r="A20" s="2" t="s">
        <v>321</v>
      </c>
      <c r="C20" s="1" t="s">
        <v>322</v>
      </c>
      <c r="E20" s="1" t="s">
        <v>286</v>
      </c>
      <c r="G20" s="6" t="s">
        <v>323</v>
      </c>
      <c r="H20" s="6"/>
      <c r="I20" s="5">
        <v>0</v>
      </c>
      <c r="J20" s="6"/>
      <c r="K20" s="5">
        <v>756156</v>
      </c>
      <c r="L20" s="6"/>
      <c r="M20" s="5">
        <v>6164</v>
      </c>
      <c r="N20" s="6"/>
      <c r="O20" s="5">
        <v>0</v>
      </c>
      <c r="P20" s="6"/>
      <c r="Q20" s="5">
        <v>762320</v>
      </c>
      <c r="R20" s="6"/>
      <c r="S20" s="21">
        <f t="shared" si="0"/>
        <v>2.3161884762807982E-9</v>
      </c>
    </row>
    <row r="21" spans="1:19" ht="18.75" x14ac:dyDescent="0.45">
      <c r="A21" s="2" t="s">
        <v>324</v>
      </c>
      <c r="C21" s="1" t="s">
        <v>325</v>
      </c>
      <c r="E21" s="1" t="s">
        <v>286</v>
      </c>
      <c r="G21" s="6" t="s">
        <v>326</v>
      </c>
      <c r="H21" s="6"/>
      <c r="I21" s="5">
        <v>0</v>
      </c>
      <c r="J21" s="6"/>
      <c r="K21" s="5">
        <v>284030689</v>
      </c>
      <c r="L21" s="6"/>
      <c r="M21" s="5">
        <v>5286427159267</v>
      </c>
      <c r="N21" s="6"/>
      <c r="O21" s="5">
        <v>5222740547973</v>
      </c>
      <c r="P21" s="6"/>
      <c r="Q21" s="5">
        <v>63970641983</v>
      </c>
      <c r="R21" s="6"/>
      <c r="S21" s="21">
        <f t="shared" si="0"/>
        <v>1.9436465497600644E-4</v>
      </c>
    </row>
    <row r="22" spans="1:19" ht="18.75" x14ac:dyDescent="0.45">
      <c r="A22" s="2" t="s">
        <v>327</v>
      </c>
      <c r="C22" s="1" t="s">
        <v>328</v>
      </c>
      <c r="E22" s="1" t="s">
        <v>286</v>
      </c>
      <c r="G22" s="6" t="s">
        <v>329</v>
      </c>
      <c r="H22" s="6"/>
      <c r="I22" s="5">
        <v>0</v>
      </c>
      <c r="J22" s="6"/>
      <c r="K22" s="5">
        <v>756164</v>
      </c>
      <c r="L22" s="6"/>
      <c r="M22" s="5">
        <v>734252790</v>
      </c>
      <c r="N22" s="6"/>
      <c r="O22" s="5">
        <v>734149540</v>
      </c>
      <c r="P22" s="6"/>
      <c r="Q22" s="5">
        <v>859414</v>
      </c>
      <c r="R22" s="6"/>
      <c r="S22" s="21">
        <f t="shared" si="0"/>
        <v>2.6111932038440367E-9</v>
      </c>
    </row>
    <row r="23" spans="1:19" ht="18.75" x14ac:dyDescent="0.45">
      <c r="A23" s="2" t="s">
        <v>330</v>
      </c>
      <c r="C23" s="1" t="s">
        <v>331</v>
      </c>
      <c r="E23" s="1" t="s">
        <v>332</v>
      </c>
      <c r="G23" s="6" t="s">
        <v>333</v>
      </c>
      <c r="H23" s="6"/>
      <c r="I23" s="5">
        <v>18</v>
      </c>
      <c r="J23" s="6"/>
      <c r="K23" s="5">
        <v>5000000000000</v>
      </c>
      <c r="L23" s="6"/>
      <c r="M23" s="5">
        <v>0</v>
      </c>
      <c r="N23" s="6"/>
      <c r="O23" s="5">
        <v>0</v>
      </c>
      <c r="P23" s="6"/>
      <c r="Q23" s="5">
        <v>5000000000000</v>
      </c>
      <c r="R23" s="6"/>
      <c r="S23" s="21">
        <f t="shared" si="0"/>
        <v>1.5191707395062429E-2</v>
      </c>
    </row>
    <row r="24" spans="1:19" ht="18.75" x14ac:dyDescent="0.45">
      <c r="A24" s="2" t="s">
        <v>334</v>
      </c>
      <c r="C24" s="1" t="s">
        <v>335</v>
      </c>
      <c r="E24" s="1" t="s">
        <v>286</v>
      </c>
      <c r="G24" s="6" t="s">
        <v>336</v>
      </c>
      <c r="H24" s="6"/>
      <c r="I24" s="5">
        <v>0</v>
      </c>
      <c r="J24" s="6"/>
      <c r="K24" s="5">
        <v>43078</v>
      </c>
      <c r="L24" s="6"/>
      <c r="M24" s="5">
        <v>0</v>
      </c>
      <c r="N24" s="6"/>
      <c r="O24" s="5">
        <v>0</v>
      </c>
      <c r="P24" s="6"/>
      <c r="Q24" s="5">
        <v>43078</v>
      </c>
      <c r="R24" s="6"/>
      <c r="S24" s="21">
        <f t="shared" si="0"/>
        <v>1.3088567423289986E-10</v>
      </c>
    </row>
    <row r="25" spans="1:19" ht="18.75" x14ac:dyDescent="0.45">
      <c r="A25" s="2" t="s">
        <v>337</v>
      </c>
      <c r="C25" s="1" t="s">
        <v>338</v>
      </c>
      <c r="E25" s="1" t="s">
        <v>286</v>
      </c>
      <c r="G25" s="6" t="s">
        <v>339</v>
      </c>
      <c r="H25" s="6"/>
      <c r="I25" s="5">
        <v>10</v>
      </c>
      <c r="J25" s="6"/>
      <c r="K25" s="5">
        <v>766557</v>
      </c>
      <c r="L25" s="6"/>
      <c r="M25" s="5">
        <v>6300</v>
      </c>
      <c r="N25" s="6"/>
      <c r="O25" s="5">
        <v>0</v>
      </c>
      <c r="P25" s="6"/>
      <c r="Q25" s="5">
        <v>772857</v>
      </c>
      <c r="R25" s="6"/>
      <c r="S25" s="21">
        <f t="shared" si="0"/>
        <v>2.3482034804451526E-9</v>
      </c>
    </row>
    <row r="26" spans="1:19" ht="18.75" x14ac:dyDescent="0.45">
      <c r="A26" s="2" t="s">
        <v>340</v>
      </c>
      <c r="C26" s="1" t="s">
        <v>341</v>
      </c>
      <c r="E26" s="1" t="s">
        <v>286</v>
      </c>
      <c r="G26" s="6" t="s">
        <v>342</v>
      </c>
      <c r="H26" s="6"/>
      <c r="I26" s="5">
        <v>10</v>
      </c>
      <c r="J26" s="6"/>
      <c r="K26" s="5">
        <v>10000</v>
      </c>
      <c r="L26" s="6"/>
      <c r="M26" s="5">
        <v>0</v>
      </c>
      <c r="N26" s="6"/>
      <c r="O26" s="5">
        <v>0</v>
      </c>
      <c r="P26" s="6"/>
      <c r="Q26" s="5">
        <v>10000</v>
      </c>
      <c r="R26" s="6"/>
      <c r="S26" s="21">
        <f t="shared" si="0"/>
        <v>3.0383414790124856E-11</v>
      </c>
    </row>
    <row r="27" spans="1:19" ht="18.75" x14ac:dyDescent="0.45">
      <c r="A27" s="2" t="s">
        <v>343</v>
      </c>
      <c r="C27" s="1" t="s">
        <v>344</v>
      </c>
      <c r="E27" s="1" t="s">
        <v>286</v>
      </c>
      <c r="G27" s="6" t="s">
        <v>345</v>
      </c>
      <c r="H27" s="6"/>
      <c r="I27" s="5">
        <v>10</v>
      </c>
      <c r="J27" s="6"/>
      <c r="K27" s="5">
        <v>250000</v>
      </c>
      <c r="L27" s="6"/>
      <c r="M27" s="5">
        <v>10202719343384</v>
      </c>
      <c r="N27" s="6"/>
      <c r="O27" s="5">
        <v>10202659360000</v>
      </c>
      <c r="P27" s="6"/>
      <c r="Q27" s="5">
        <v>60233384</v>
      </c>
      <c r="R27" s="6"/>
      <c r="S27" s="21">
        <f t="shared" si="0"/>
        <v>1.83009589028487E-7</v>
      </c>
    </row>
    <row r="28" spans="1:19" ht="18.75" x14ac:dyDescent="0.45">
      <c r="A28" s="2" t="s">
        <v>346</v>
      </c>
      <c r="C28" s="1" t="s">
        <v>347</v>
      </c>
      <c r="E28" s="1" t="s">
        <v>332</v>
      </c>
      <c r="G28" s="6" t="s">
        <v>348</v>
      </c>
      <c r="H28" s="6"/>
      <c r="I28" s="5">
        <v>18</v>
      </c>
      <c r="J28" s="6"/>
      <c r="K28" s="5">
        <v>540000000000</v>
      </c>
      <c r="L28" s="6"/>
      <c r="M28" s="5">
        <v>0</v>
      </c>
      <c r="N28" s="6"/>
      <c r="O28" s="5">
        <v>540000000000</v>
      </c>
      <c r="P28" s="6"/>
      <c r="Q28" s="5">
        <v>0</v>
      </c>
      <c r="R28" s="6"/>
      <c r="S28" s="21">
        <f t="shared" si="0"/>
        <v>0</v>
      </c>
    </row>
    <row r="29" spans="1:19" ht="18.75" x14ac:dyDescent="0.45">
      <c r="A29" s="2" t="s">
        <v>349</v>
      </c>
      <c r="C29" s="1" t="s">
        <v>350</v>
      </c>
      <c r="E29" s="1" t="s">
        <v>301</v>
      </c>
      <c r="G29" s="6" t="s">
        <v>351</v>
      </c>
      <c r="H29" s="6"/>
      <c r="I29" s="5">
        <v>0</v>
      </c>
      <c r="J29" s="6"/>
      <c r="K29" s="5">
        <v>750000</v>
      </c>
      <c r="L29" s="6"/>
      <c r="M29" s="5">
        <v>2973886893539</v>
      </c>
      <c r="N29" s="6"/>
      <c r="O29" s="5">
        <v>2561294105834</v>
      </c>
      <c r="P29" s="6"/>
      <c r="Q29" s="5">
        <v>412593537705</v>
      </c>
      <c r="R29" s="6"/>
      <c r="S29" s="21">
        <f t="shared" si="0"/>
        <v>1.2536000595816034E-3</v>
      </c>
    </row>
    <row r="30" spans="1:19" ht="18.75" x14ac:dyDescent="0.45">
      <c r="A30" s="2" t="s">
        <v>337</v>
      </c>
      <c r="C30" s="1" t="s">
        <v>352</v>
      </c>
      <c r="E30" s="1" t="s">
        <v>307</v>
      </c>
      <c r="G30" s="6" t="s">
        <v>147</v>
      </c>
      <c r="H30" s="6"/>
      <c r="I30" s="5">
        <v>0</v>
      </c>
      <c r="J30" s="6"/>
      <c r="K30" s="5">
        <v>750000</v>
      </c>
      <c r="L30" s="6"/>
      <c r="M30" s="5">
        <v>0</v>
      </c>
      <c r="N30" s="6"/>
      <c r="O30" s="5">
        <v>0</v>
      </c>
      <c r="P30" s="6"/>
      <c r="Q30" s="5">
        <v>750000</v>
      </c>
      <c r="R30" s="6"/>
      <c r="S30" s="21">
        <f t="shared" si="0"/>
        <v>2.2787561092593643E-9</v>
      </c>
    </row>
    <row r="31" spans="1:19" ht="18.75" x14ac:dyDescent="0.45">
      <c r="A31" s="2" t="s">
        <v>353</v>
      </c>
      <c r="C31" s="1" t="s">
        <v>354</v>
      </c>
      <c r="E31" s="1" t="s">
        <v>286</v>
      </c>
      <c r="G31" s="6" t="s">
        <v>355</v>
      </c>
      <c r="H31" s="6"/>
      <c r="I31" s="5">
        <v>8</v>
      </c>
      <c r="J31" s="6"/>
      <c r="K31" s="5">
        <v>750000</v>
      </c>
      <c r="L31" s="6"/>
      <c r="M31" s="5">
        <v>11852711023353</v>
      </c>
      <c r="N31" s="6"/>
      <c r="O31" s="5">
        <v>11852711023317</v>
      </c>
      <c r="P31" s="6"/>
      <c r="Q31" s="5">
        <v>750036</v>
      </c>
      <c r="R31" s="6"/>
      <c r="S31" s="21">
        <f t="shared" si="0"/>
        <v>2.278865489552609E-9</v>
      </c>
    </row>
    <row r="32" spans="1:19" ht="18.75" x14ac:dyDescent="0.45">
      <c r="A32" s="2" t="s">
        <v>356</v>
      </c>
      <c r="C32" s="1" t="s">
        <v>357</v>
      </c>
      <c r="E32" s="1" t="s">
        <v>332</v>
      </c>
      <c r="G32" s="6" t="s">
        <v>358</v>
      </c>
      <c r="H32" s="6"/>
      <c r="I32" s="5">
        <v>18</v>
      </c>
      <c r="J32" s="6"/>
      <c r="K32" s="5">
        <v>1000000000000</v>
      </c>
      <c r="L32" s="6"/>
      <c r="M32" s="5">
        <v>0</v>
      </c>
      <c r="N32" s="6"/>
      <c r="O32" s="5">
        <v>0</v>
      </c>
      <c r="P32" s="6"/>
      <c r="Q32" s="5">
        <v>1000000000000</v>
      </c>
      <c r="R32" s="6"/>
      <c r="S32" s="21">
        <f t="shared" si="0"/>
        <v>3.0383414790124859E-3</v>
      </c>
    </row>
    <row r="33" spans="1:19" ht="18.75" x14ac:dyDescent="0.45">
      <c r="A33" s="2" t="s">
        <v>356</v>
      </c>
      <c r="C33" s="1" t="s">
        <v>359</v>
      </c>
      <c r="E33" s="1" t="s">
        <v>332</v>
      </c>
      <c r="G33" s="6" t="s">
        <v>360</v>
      </c>
      <c r="H33" s="6"/>
      <c r="I33" s="5">
        <v>18</v>
      </c>
      <c r="J33" s="6"/>
      <c r="K33" s="5">
        <v>1000000000000</v>
      </c>
      <c r="L33" s="6"/>
      <c r="M33" s="5">
        <v>0</v>
      </c>
      <c r="N33" s="6"/>
      <c r="O33" s="5">
        <v>0</v>
      </c>
      <c r="P33" s="6"/>
      <c r="Q33" s="5">
        <v>1000000000000</v>
      </c>
      <c r="R33" s="6"/>
      <c r="S33" s="21">
        <f t="shared" si="0"/>
        <v>3.0383414790124859E-3</v>
      </c>
    </row>
    <row r="34" spans="1:19" ht="18.75" x14ac:dyDescent="0.45">
      <c r="A34" s="2" t="s">
        <v>361</v>
      </c>
      <c r="C34" s="1" t="s">
        <v>362</v>
      </c>
      <c r="E34" s="1" t="s">
        <v>332</v>
      </c>
      <c r="G34" s="6" t="s">
        <v>363</v>
      </c>
      <c r="H34" s="6"/>
      <c r="I34" s="5">
        <v>18</v>
      </c>
      <c r="J34" s="6"/>
      <c r="K34" s="5">
        <v>1050000000000</v>
      </c>
      <c r="L34" s="6"/>
      <c r="M34" s="5">
        <v>0</v>
      </c>
      <c r="N34" s="6"/>
      <c r="O34" s="5">
        <v>0</v>
      </c>
      <c r="P34" s="6"/>
      <c r="Q34" s="5">
        <v>1050000000000</v>
      </c>
      <c r="R34" s="6"/>
      <c r="S34" s="21">
        <f t="shared" si="0"/>
        <v>3.1902585529631103E-3</v>
      </c>
    </row>
    <row r="35" spans="1:19" ht="18.75" x14ac:dyDescent="0.45">
      <c r="A35" s="2" t="s">
        <v>364</v>
      </c>
      <c r="C35" s="1" t="s">
        <v>365</v>
      </c>
      <c r="E35" s="1" t="s">
        <v>332</v>
      </c>
      <c r="G35" s="6" t="s">
        <v>366</v>
      </c>
      <c r="H35" s="6"/>
      <c r="I35" s="5">
        <v>18</v>
      </c>
      <c r="J35" s="6"/>
      <c r="K35" s="5">
        <v>2800000000000</v>
      </c>
      <c r="L35" s="6"/>
      <c r="M35" s="5">
        <v>0</v>
      </c>
      <c r="N35" s="6"/>
      <c r="O35" s="5">
        <v>0</v>
      </c>
      <c r="P35" s="6"/>
      <c r="Q35" s="5">
        <v>2800000000000</v>
      </c>
      <c r="R35" s="6"/>
      <c r="S35" s="21">
        <f t="shared" si="0"/>
        <v>8.5073561412349601E-3</v>
      </c>
    </row>
    <row r="36" spans="1:19" ht="18.75" x14ac:dyDescent="0.45">
      <c r="A36" s="2" t="s">
        <v>340</v>
      </c>
      <c r="C36" s="1" t="s">
        <v>367</v>
      </c>
      <c r="E36" s="1" t="s">
        <v>332</v>
      </c>
      <c r="G36" s="6" t="s">
        <v>368</v>
      </c>
      <c r="H36" s="6"/>
      <c r="I36" s="5">
        <v>18</v>
      </c>
      <c r="J36" s="6"/>
      <c r="K36" s="5">
        <v>1000000000000</v>
      </c>
      <c r="L36" s="6"/>
      <c r="M36" s="5">
        <v>0</v>
      </c>
      <c r="N36" s="6"/>
      <c r="O36" s="5">
        <v>1000000000000</v>
      </c>
      <c r="P36" s="6"/>
      <c r="Q36" s="5">
        <v>0</v>
      </c>
      <c r="R36" s="6"/>
      <c r="S36" s="21">
        <f t="shared" si="0"/>
        <v>0</v>
      </c>
    </row>
    <row r="37" spans="1:19" ht="18.75" x14ac:dyDescent="0.45">
      <c r="A37" s="2" t="s">
        <v>346</v>
      </c>
      <c r="C37" s="1" t="s">
        <v>369</v>
      </c>
      <c r="E37" s="1" t="s">
        <v>332</v>
      </c>
      <c r="G37" s="6" t="s">
        <v>370</v>
      </c>
      <c r="H37" s="6"/>
      <c r="I37" s="5">
        <v>18</v>
      </c>
      <c r="J37" s="6"/>
      <c r="K37" s="5">
        <v>1600000000000</v>
      </c>
      <c r="L37" s="6"/>
      <c r="M37" s="5">
        <v>0</v>
      </c>
      <c r="N37" s="6"/>
      <c r="O37" s="5">
        <v>1600000000000</v>
      </c>
      <c r="P37" s="6"/>
      <c r="Q37" s="5">
        <v>0</v>
      </c>
      <c r="R37" s="6"/>
      <c r="S37" s="21">
        <f t="shared" si="0"/>
        <v>0</v>
      </c>
    </row>
    <row r="38" spans="1:19" ht="18.75" x14ac:dyDescent="0.45">
      <c r="A38" s="2" t="s">
        <v>340</v>
      </c>
      <c r="C38" s="1" t="s">
        <v>371</v>
      </c>
      <c r="E38" s="1" t="s">
        <v>332</v>
      </c>
      <c r="G38" s="6" t="s">
        <v>372</v>
      </c>
      <c r="H38" s="6"/>
      <c r="I38" s="5">
        <v>18</v>
      </c>
      <c r="J38" s="6"/>
      <c r="K38" s="5">
        <v>1000000000000</v>
      </c>
      <c r="L38" s="6"/>
      <c r="M38" s="5">
        <v>0</v>
      </c>
      <c r="N38" s="6"/>
      <c r="O38" s="5">
        <v>0</v>
      </c>
      <c r="P38" s="6"/>
      <c r="Q38" s="5">
        <v>1000000000000</v>
      </c>
      <c r="R38" s="6"/>
      <c r="S38" s="21">
        <f t="shared" si="0"/>
        <v>3.0383414790124859E-3</v>
      </c>
    </row>
    <row r="39" spans="1:19" ht="18.75" x14ac:dyDescent="0.45">
      <c r="A39" s="2" t="s">
        <v>364</v>
      </c>
      <c r="C39" s="1" t="s">
        <v>373</v>
      </c>
      <c r="E39" s="1" t="s">
        <v>332</v>
      </c>
      <c r="G39" s="6" t="s">
        <v>374</v>
      </c>
      <c r="H39" s="6"/>
      <c r="I39" s="5">
        <v>18</v>
      </c>
      <c r="J39" s="6"/>
      <c r="K39" s="5">
        <v>2000000000000</v>
      </c>
      <c r="L39" s="6"/>
      <c r="M39" s="5">
        <v>0</v>
      </c>
      <c r="N39" s="6"/>
      <c r="O39" s="5">
        <v>0</v>
      </c>
      <c r="P39" s="6"/>
      <c r="Q39" s="5">
        <v>2000000000000</v>
      </c>
      <c r="R39" s="6"/>
      <c r="S39" s="21">
        <f t="shared" si="0"/>
        <v>6.0766829580249718E-3</v>
      </c>
    </row>
    <row r="40" spans="1:19" ht="18.75" x14ac:dyDescent="0.45">
      <c r="A40" s="2" t="s">
        <v>330</v>
      </c>
      <c r="C40" s="1" t="s">
        <v>375</v>
      </c>
      <c r="E40" s="1" t="s">
        <v>307</v>
      </c>
      <c r="G40" s="6" t="s">
        <v>374</v>
      </c>
      <c r="H40" s="6"/>
      <c r="I40" s="5">
        <v>0</v>
      </c>
      <c r="J40" s="6"/>
      <c r="K40" s="5">
        <v>100067700</v>
      </c>
      <c r="L40" s="6"/>
      <c r="M40" s="5">
        <v>2111324353807</v>
      </c>
      <c r="N40" s="6"/>
      <c r="O40" s="5">
        <v>2111300000300</v>
      </c>
      <c r="P40" s="6"/>
      <c r="Q40" s="5">
        <v>124421207</v>
      </c>
      <c r="R40" s="6"/>
      <c r="S40" s="21">
        <f t="shared" ref="S40:S76" si="1">Q40/329126928920780</f>
        <v>3.7803411409689866E-7</v>
      </c>
    </row>
    <row r="41" spans="1:19" ht="18.75" x14ac:dyDescent="0.45">
      <c r="A41" s="2" t="s">
        <v>346</v>
      </c>
      <c r="C41" s="1" t="s">
        <v>376</v>
      </c>
      <c r="E41" s="1" t="s">
        <v>332</v>
      </c>
      <c r="G41" s="6" t="s">
        <v>377</v>
      </c>
      <c r="H41" s="6"/>
      <c r="I41" s="5">
        <v>18</v>
      </c>
      <c r="J41" s="6"/>
      <c r="K41" s="5">
        <v>500000000000</v>
      </c>
      <c r="L41" s="6"/>
      <c r="M41" s="5">
        <v>0</v>
      </c>
      <c r="N41" s="6"/>
      <c r="O41" s="5">
        <v>500000000000</v>
      </c>
      <c r="P41" s="6"/>
      <c r="Q41" s="5">
        <v>0</v>
      </c>
      <c r="R41" s="6"/>
      <c r="S41" s="21">
        <f t="shared" si="1"/>
        <v>0</v>
      </c>
    </row>
    <row r="42" spans="1:19" ht="18.75" x14ac:dyDescent="0.45">
      <c r="A42" s="2" t="s">
        <v>361</v>
      </c>
      <c r="C42" s="1" t="s">
        <v>378</v>
      </c>
      <c r="E42" s="1" t="s">
        <v>332</v>
      </c>
      <c r="G42" s="6" t="s">
        <v>377</v>
      </c>
      <c r="H42" s="6"/>
      <c r="I42" s="5">
        <v>18</v>
      </c>
      <c r="J42" s="6"/>
      <c r="K42" s="5">
        <v>2000000000000</v>
      </c>
      <c r="L42" s="6"/>
      <c r="M42" s="5">
        <v>0</v>
      </c>
      <c r="N42" s="6"/>
      <c r="O42" s="5">
        <v>1500000000000</v>
      </c>
      <c r="P42" s="6"/>
      <c r="Q42" s="5">
        <v>500000000000</v>
      </c>
      <c r="R42" s="6"/>
      <c r="S42" s="21">
        <f t="shared" si="1"/>
        <v>1.5191707395062429E-3</v>
      </c>
    </row>
    <row r="43" spans="1:19" ht="18.75" x14ac:dyDescent="0.45">
      <c r="A43" s="2" t="s">
        <v>379</v>
      </c>
      <c r="C43" s="1" t="s">
        <v>380</v>
      </c>
      <c r="E43" s="1" t="s">
        <v>332</v>
      </c>
      <c r="G43" s="6" t="s">
        <v>381</v>
      </c>
      <c r="H43" s="6"/>
      <c r="I43" s="5">
        <v>20</v>
      </c>
      <c r="J43" s="6"/>
      <c r="K43" s="5">
        <v>4000000000000</v>
      </c>
      <c r="L43" s="6"/>
      <c r="M43" s="5">
        <v>0</v>
      </c>
      <c r="N43" s="6"/>
      <c r="O43" s="5">
        <v>0</v>
      </c>
      <c r="P43" s="6"/>
      <c r="Q43" s="5">
        <v>4000000000000</v>
      </c>
      <c r="R43" s="6"/>
      <c r="S43" s="21">
        <f t="shared" si="1"/>
        <v>1.2153365916049944E-2</v>
      </c>
    </row>
    <row r="44" spans="1:19" ht="18.75" x14ac:dyDescent="0.45">
      <c r="A44" s="2" t="s">
        <v>382</v>
      </c>
      <c r="C44" s="1" t="s">
        <v>383</v>
      </c>
      <c r="E44" s="1" t="s">
        <v>286</v>
      </c>
      <c r="G44" s="6" t="s">
        <v>384</v>
      </c>
      <c r="H44" s="6"/>
      <c r="I44" s="5">
        <v>8</v>
      </c>
      <c r="J44" s="6"/>
      <c r="K44" s="5">
        <v>280000</v>
      </c>
      <c r="L44" s="6"/>
      <c r="M44" s="5">
        <v>0</v>
      </c>
      <c r="N44" s="6"/>
      <c r="O44" s="5">
        <v>0</v>
      </c>
      <c r="P44" s="6"/>
      <c r="Q44" s="5">
        <v>280000</v>
      </c>
      <c r="R44" s="6"/>
      <c r="S44" s="21">
        <f t="shared" si="1"/>
        <v>8.5073561412349606E-10</v>
      </c>
    </row>
    <row r="45" spans="1:19" ht="18.75" x14ac:dyDescent="0.45">
      <c r="A45" s="2" t="s">
        <v>340</v>
      </c>
      <c r="C45" s="1" t="s">
        <v>385</v>
      </c>
      <c r="E45" s="1" t="s">
        <v>332</v>
      </c>
      <c r="G45" s="6" t="s">
        <v>386</v>
      </c>
      <c r="H45" s="6"/>
      <c r="I45" s="5">
        <v>18</v>
      </c>
      <c r="J45" s="6"/>
      <c r="K45" s="5">
        <v>1000000000000</v>
      </c>
      <c r="L45" s="6"/>
      <c r="M45" s="5">
        <v>0</v>
      </c>
      <c r="N45" s="6"/>
      <c r="O45" s="5">
        <v>0</v>
      </c>
      <c r="P45" s="6"/>
      <c r="Q45" s="5">
        <v>1000000000000</v>
      </c>
      <c r="R45" s="6"/>
      <c r="S45" s="21">
        <f t="shared" si="1"/>
        <v>3.0383414790124859E-3</v>
      </c>
    </row>
    <row r="46" spans="1:19" ht="18.75" x14ac:dyDescent="0.45">
      <c r="A46" s="2" t="s">
        <v>361</v>
      </c>
      <c r="C46" s="1" t="s">
        <v>387</v>
      </c>
      <c r="E46" s="1" t="s">
        <v>286</v>
      </c>
      <c r="G46" s="6" t="s">
        <v>388</v>
      </c>
      <c r="H46" s="6"/>
      <c r="I46" s="5">
        <v>10</v>
      </c>
      <c r="J46" s="6"/>
      <c r="K46" s="5">
        <v>1</v>
      </c>
      <c r="L46" s="6"/>
      <c r="M46" s="5">
        <v>0</v>
      </c>
      <c r="N46" s="6"/>
      <c r="O46" s="5">
        <v>0</v>
      </c>
      <c r="P46" s="6"/>
      <c r="Q46" s="5">
        <v>1</v>
      </c>
      <c r="R46" s="6"/>
      <c r="S46" s="21">
        <f t="shared" si="1"/>
        <v>3.0383414790124859E-15</v>
      </c>
    </row>
    <row r="47" spans="1:19" ht="18.75" x14ac:dyDescent="0.45">
      <c r="A47" s="2" t="s">
        <v>361</v>
      </c>
      <c r="C47" s="1" t="s">
        <v>389</v>
      </c>
      <c r="E47" s="1" t="s">
        <v>332</v>
      </c>
      <c r="G47" s="6" t="s">
        <v>390</v>
      </c>
      <c r="H47" s="6"/>
      <c r="I47" s="5">
        <v>18</v>
      </c>
      <c r="J47" s="6"/>
      <c r="K47" s="5">
        <v>1200000000000</v>
      </c>
      <c r="L47" s="6"/>
      <c r="M47" s="5">
        <v>0</v>
      </c>
      <c r="N47" s="6"/>
      <c r="O47" s="5">
        <v>0</v>
      </c>
      <c r="P47" s="6"/>
      <c r="Q47" s="5">
        <v>1200000000000</v>
      </c>
      <c r="R47" s="6"/>
      <c r="S47" s="21">
        <f t="shared" si="1"/>
        <v>3.646009774814983E-3</v>
      </c>
    </row>
    <row r="48" spans="1:19" ht="18.75" x14ac:dyDescent="0.45">
      <c r="A48" s="2" t="s">
        <v>346</v>
      </c>
      <c r="C48" s="1" t="s">
        <v>391</v>
      </c>
      <c r="E48" s="1" t="s">
        <v>332</v>
      </c>
      <c r="G48" s="6" t="s">
        <v>392</v>
      </c>
      <c r="H48" s="6"/>
      <c r="I48" s="5">
        <v>18</v>
      </c>
      <c r="J48" s="6"/>
      <c r="K48" s="5">
        <v>300000000000</v>
      </c>
      <c r="L48" s="6"/>
      <c r="M48" s="5">
        <v>0</v>
      </c>
      <c r="N48" s="6"/>
      <c r="O48" s="5">
        <v>300000000000</v>
      </c>
      <c r="P48" s="6"/>
      <c r="Q48" s="5">
        <v>0</v>
      </c>
      <c r="R48" s="6"/>
      <c r="S48" s="21">
        <f t="shared" si="1"/>
        <v>0</v>
      </c>
    </row>
    <row r="49" spans="1:19" ht="18.75" x14ac:dyDescent="0.45">
      <c r="A49" s="2" t="s">
        <v>393</v>
      </c>
      <c r="C49" s="1" t="s">
        <v>394</v>
      </c>
      <c r="E49" s="1" t="s">
        <v>332</v>
      </c>
      <c r="G49" s="6" t="s">
        <v>395</v>
      </c>
      <c r="H49" s="6"/>
      <c r="I49" s="5">
        <v>22</v>
      </c>
      <c r="J49" s="6"/>
      <c r="K49" s="5">
        <v>5000000000000</v>
      </c>
      <c r="L49" s="6"/>
      <c r="M49" s="5">
        <v>0</v>
      </c>
      <c r="N49" s="6"/>
      <c r="O49" s="5">
        <v>5000000000000</v>
      </c>
      <c r="P49" s="6"/>
      <c r="Q49" s="5">
        <v>0</v>
      </c>
      <c r="R49" s="6"/>
      <c r="S49" s="21">
        <f t="shared" si="1"/>
        <v>0</v>
      </c>
    </row>
    <row r="50" spans="1:19" ht="18.75" x14ac:dyDescent="0.45">
      <c r="A50" s="2" t="s">
        <v>396</v>
      </c>
      <c r="C50" s="1" t="s">
        <v>397</v>
      </c>
      <c r="E50" s="1" t="s">
        <v>332</v>
      </c>
      <c r="G50" s="6" t="s">
        <v>398</v>
      </c>
      <c r="H50" s="6"/>
      <c r="I50" s="5">
        <v>20</v>
      </c>
      <c r="J50" s="6"/>
      <c r="K50" s="5">
        <v>1000000000000</v>
      </c>
      <c r="L50" s="6"/>
      <c r="M50" s="5">
        <v>0</v>
      </c>
      <c r="N50" s="6"/>
      <c r="O50" s="5">
        <v>0</v>
      </c>
      <c r="P50" s="6"/>
      <c r="Q50" s="5">
        <v>1000000000000</v>
      </c>
      <c r="R50" s="6"/>
      <c r="S50" s="21">
        <f t="shared" si="1"/>
        <v>3.0383414790124859E-3</v>
      </c>
    </row>
    <row r="51" spans="1:19" ht="18.75" x14ac:dyDescent="0.45">
      <c r="A51" s="2" t="s">
        <v>361</v>
      </c>
      <c r="C51" s="1" t="s">
        <v>399</v>
      </c>
      <c r="E51" s="1" t="s">
        <v>332</v>
      </c>
      <c r="G51" s="6" t="s">
        <v>400</v>
      </c>
      <c r="H51" s="6"/>
      <c r="I51" s="5">
        <v>18</v>
      </c>
      <c r="J51" s="6"/>
      <c r="K51" s="5">
        <v>1000000000000</v>
      </c>
      <c r="L51" s="6"/>
      <c r="M51" s="5">
        <v>0</v>
      </c>
      <c r="N51" s="6"/>
      <c r="O51" s="5">
        <v>1000000000000</v>
      </c>
      <c r="P51" s="6"/>
      <c r="Q51" s="5">
        <v>0</v>
      </c>
      <c r="R51" s="6"/>
      <c r="S51" s="21">
        <f t="shared" si="1"/>
        <v>0</v>
      </c>
    </row>
    <row r="52" spans="1:19" ht="18.75" x14ac:dyDescent="0.45">
      <c r="A52" s="2" t="s">
        <v>401</v>
      </c>
      <c r="C52" s="1" t="s">
        <v>402</v>
      </c>
      <c r="E52" s="1" t="s">
        <v>332</v>
      </c>
      <c r="G52" s="6" t="s">
        <v>403</v>
      </c>
      <c r="H52" s="6"/>
      <c r="I52" s="5">
        <v>18</v>
      </c>
      <c r="J52" s="6"/>
      <c r="K52" s="5">
        <v>500000000000</v>
      </c>
      <c r="L52" s="6"/>
      <c r="M52" s="5">
        <v>0</v>
      </c>
      <c r="N52" s="6"/>
      <c r="O52" s="5">
        <v>0</v>
      </c>
      <c r="P52" s="6"/>
      <c r="Q52" s="5">
        <v>500000000000</v>
      </c>
      <c r="R52" s="6"/>
      <c r="S52" s="21">
        <f t="shared" si="1"/>
        <v>1.5191707395062429E-3</v>
      </c>
    </row>
    <row r="53" spans="1:19" ht="18.75" x14ac:dyDescent="0.45">
      <c r="A53" s="2" t="s">
        <v>396</v>
      </c>
      <c r="C53" s="1" t="s">
        <v>404</v>
      </c>
      <c r="E53" s="1" t="s">
        <v>332</v>
      </c>
      <c r="G53" s="6" t="s">
        <v>405</v>
      </c>
      <c r="H53" s="6"/>
      <c r="I53" s="5">
        <v>20</v>
      </c>
      <c r="J53" s="6"/>
      <c r="K53" s="5">
        <v>8000000000000</v>
      </c>
      <c r="L53" s="6"/>
      <c r="M53" s="5">
        <v>0</v>
      </c>
      <c r="N53" s="6"/>
      <c r="O53" s="5">
        <v>4000000000000</v>
      </c>
      <c r="P53" s="6"/>
      <c r="Q53" s="5">
        <v>4000000000000</v>
      </c>
      <c r="R53" s="6"/>
      <c r="S53" s="21">
        <f t="shared" si="1"/>
        <v>1.2153365916049944E-2</v>
      </c>
    </row>
    <row r="54" spans="1:19" ht="18.75" x14ac:dyDescent="0.45">
      <c r="A54" s="2" t="s">
        <v>346</v>
      </c>
      <c r="C54" s="1" t="s">
        <v>406</v>
      </c>
      <c r="E54" s="1" t="s">
        <v>332</v>
      </c>
      <c r="G54" s="6" t="s">
        <v>242</v>
      </c>
      <c r="H54" s="6"/>
      <c r="I54" s="5">
        <v>18</v>
      </c>
      <c r="J54" s="6"/>
      <c r="K54" s="5">
        <v>230000000000</v>
      </c>
      <c r="L54" s="6"/>
      <c r="M54" s="5">
        <v>0</v>
      </c>
      <c r="N54" s="6"/>
      <c r="O54" s="5">
        <v>0</v>
      </c>
      <c r="P54" s="6"/>
      <c r="Q54" s="5">
        <v>230000000000</v>
      </c>
      <c r="R54" s="6"/>
      <c r="S54" s="21">
        <f t="shared" si="1"/>
        <v>6.9881854017287174E-4</v>
      </c>
    </row>
    <row r="55" spans="1:19" ht="18.75" x14ac:dyDescent="0.45">
      <c r="A55" s="2" t="s">
        <v>353</v>
      </c>
      <c r="C55" s="1" t="s">
        <v>407</v>
      </c>
      <c r="E55" s="1" t="s">
        <v>332</v>
      </c>
      <c r="G55" s="6" t="s">
        <v>150</v>
      </c>
      <c r="H55" s="6"/>
      <c r="I55" s="5">
        <v>22</v>
      </c>
      <c r="J55" s="6"/>
      <c r="K55" s="5">
        <v>8175000000000</v>
      </c>
      <c r="L55" s="6"/>
      <c r="M55" s="5">
        <v>0</v>
      </c>
      <c r="N55" s="6"/>
      <c r="O55" s="5">
        <v>8175000000000</v>
      </c>
      <c r="P55" s="6"/>
      <c r="Q55" s="5">
        <v>0</v>
      </c>
      <c r="R55" s="6"/>
      <c r="S55" s="21">
        <f t="shared" si="1"/>
        <v>0</v>
      </c>
    </row>
    <row r="56" spans="1:19" ht="18.75" x14ac:dyDescent="0.45">
      <c r="A56" s="2" t="s">
        <v>408</v>
      </c>
      <c r="C56" s="1" t="s">
        <v>409</v>
      </c>
      <c r="E56" s="1" t="s">
        <v>286</v>
      </c>
      <c r="G56" s="6" t="s">
        <v>410</v>
      </c>
      <c r="H56" s="6"/>
      <c r="I56" s="5">
        <v>0</v>
      </c>
      <c r="J56" s="6"/>
      <c r="K56" s="5">
        <v>754109</v>
      </c>
      <c r="L56" s="6"/>
      <c r="M56" s="5">
        <v>6164</v>
      </c>
      <c r="N56" s="6"/>
      <c r="O56" s="5">
        <v>0</v>
      </c>
      <c r="P56" s="6"/>
      <c r="Q56" s="5">
        <v>760273</v>
      </c>
      <c r="R56" s="6"/>
      <c r="S56" s="21">
        <f t="shared" si="1"/>
        <v>2.3099689912732596E-9</v>
      </c>
    </row>
    <row r="57" spans="1:19" ht="18.75" x14ac:dyDescent="0.45">
      <c r="A57" s="2" t="s">
        <v>411</v>
      </c>
      <c r="C57" s="1" t="s">
        <v>412</v>
      </c>
      <c r="E57" s="1" t="s">
        <v>301</v>
      </c>
      <c r="G57" s="6" t="s">
        <v>410</v>
      </c>
      <c r="H57" s="6"/>
      <c r="I57" s="5">
        <v>0</v>
      </c>
      <c r="J57" s="6"/>
      <c r="K57" s="5">
        <v>489999</v>
      </c>
      <c r="L57" s="6"/>
      <c r="M57" s="5">
        <v>0</v>
      </c>
      <c r="N57" s="6"/>
      <c r="O57" s="5">
        <v>0</v>
      </c>
      <c r="P57" s="6"/>
      <c r="Q57" s="5">
        <v>489999</v>
      </c>
      <c r="R57" s="6"/>
      <c r="S57" s="21">
        <f t="shared" si="1"/>
        <v>1.488784286374639E-9</v>
      </c>
    </row>
    <row r="58" spans="1:19" ht="18.75" x14ac:dyDescent="0.45">
      <c r="A58" s="2" t="s">
        <v>413</v>
      </c>
      <c r="C58" s="1" t="s">
        <v>414</v>
      </c>
      <c r="E58" s="1" t="s">
        <v>332</v>
      </c>
      <c r="G58" s="6" t="s">
        <v>415</v>
      </c>
      <c r="H58" s="6"/>
      <c r="I58" s="5">
        <v>22</v>
      </c>
      <c r="J58" s="6"/>
      <c r="K58" s="5">
        <v>2000000000000</v>
      </c>
      <c r="L58" s="6"/>
      <c r="M58" s="5">
        <v>0</v>
      </c>
      <c r="N58" s="6"/>
      <c r="O58" s="5">
        <v>2000000000000</v>
      </c>
      <c r="P58" s="6"/>
      <c r="Q58" s="5">
        <v>0</v>
      </c>
      <c r="R58" s="6"/>
      <c r="S58" s="21">
        <f t="shared" si="1"/>
        <v>0</v>
      </c>
    </row>
    <row r="59" spans="1:19" ht="18.75" x14ac:dyDescent="0.45">
      <c r="A59" s="2" t="s">
        <v>393</v>
      </c>
      <c r="C59" s="1" t="s">
        <v>416</v>
      </c>
      <c r="E59" s="1" t="s">
        <v>332</v>
      </c>
      <c r="G59" s="6" t="s">
        <v>417</v>
      </c>
      <c r="H59" s="6"/>
      <c r="I59" s="5">
        <v>22</v>
      </c>
      <c r="J59" s="6"/>
      <c r="K59" s="5">
        <v>5000000000000</v>
      </c>
      <c r="L59" s="6"/>
      <c r="M59" s="5">
        <v>0</v>
      </c>
      <c r="N59" s="6"/>
      <c r="O59" s="5">
        <v>0</v>
      </c>
      <c r="P59" s="6"/>
      <c r="Q59" s="5">
        <v>5000000000000</v>
      </c>
      <c r="R59" s="6"/>
      <c r="S59" s="21">
        <f t="shared" si="1"/>
        <v>1.5191707395062429E-2</v>
      </c>
    </row>
    <row r="60" spans="1:19" ht="18.75" x14ac:dyDescent="0.45">
      <c r="A60" s="2" t="s">
        <v>413</v>
      </c>
      <c r="C60" s="1" t="s">
        <v>418</v>
      </c>
      <c r="E60" s="1" t="s">
        <v>332</v>
      </c>
      <c r="G60" s="6" t="s">
        <v>419</v>
      </c>
      <c r="H60" s="6"/>
      <c r="I60" s="5">
        <v>22</v>
      </c>
      <c r="J60" s="6"/>
      <c r="K60" s="5">
        <v>2000000000000</v>
      </c>
      <c r="L60" s="6"/>
      <c r="M60" s="5">
        <v>0</v>
      </c>
      <c r="N60" s="6"/>
      <c r="O60" s="5">
        <v>2000000000000</v>
      </c>
      <c r="P60" s="6"/>
      <c r="Q60" s="5">
        <v>0</v>
      </c>
      <c r="R60" s="6"/>
      <c r="S60" s="21">
        <f t="shared" si="1"/>
        <v>0</v>
      </c>
    </row>
    <row r="61" spans="1:19" ht="18.75" x14ac:dyDescent="0.45">
      <c r="A61" s="2" t="s">
        <v>353</v>
      </c>
      <c r="C61" s="1" t="s">
        <v>420</v>
      </c>
      <c r="E61" s="1" t="s">
        <v>332</v>
      </c>
      <c r="G61" s="6" t="s">
        <v>421</v>
      </c>
      <c r="H61" s="6"/>
      <c r="I61" s="5">
        <v>22</v>
      </c>
      <c r="J61" s="6"/>
      <c r="K61" s="5">
        <v>1500000000000</v>
      </c>
      <c r="L61" s="6"/>
      <c r="M61" s="5">
        <v>0</v>
      </c>
      <c r="N61" s="6"/>
      <c r="O61" s="5">
        <v>1500000000000</v>
      </c>
      <c r="P61" s="6"/>
      <c r="Q61" s="5">
        <v>0</v>
      </c>
      <c r="R61" s="6"/>
      <c r="S61" s="21">
        <f t="shared" si="1"/>
        <v>0</v>
      </c>
    </row>
    <row r="62" spans="1:19" ht="18.75" x14ac:dyDescent="0.45">
      <c r="A62" s="2" t="s">
        <v>422</v>
      </c>
      <c r="C62" s="1" t="s">
        <v>423</v>
      </c>
      <c r="E62" s="1" t="s">
        <v>332</v>
      </c>
      <c r="G62" s="6" t="s">
        <v>424</v>
      </c>
      <c r="H62" s="6"/>
      <c r="I62" s="5">
        <v>20</v>
      </c>
      <c r="J62" s="6"/>
      <c r="K62" s="5">
        <v>1000000000000</v>
      </c>
      <c r="L62" s="6"/>
      <c r="M62" s="5">
        <v>0</v>
      </c>
      <c r="N62" s="6"/>
      <c r="O62" s="5">
        <v>0</v>
      </c>
      <c r="P62" s="6"/>
      <c r="Q62" s="5">
        <v>1000000000000</v>
      </c>
      <c r="R62" s="6"/>
      <c r="S62" s="21">
        <f t="shared" si="1"/>
        <v>3.0383414790124859E-3</v>
      </c>
    </row>
    <row r="63" spans="1:19" ht="18.75" x14ac:dyDescent="0.45">
      <c r="A63" s="2" t="s">
        <v>353</v>
      </c>
      <c r="C63" s="1" t="s">
        <v>425</v>
      </c>
      <c r="E63" s="1" t="s">
        <v>332</v>
      </c>
      <c r="G63" s="6" t="s">
        <v>426</v>
      </c>
      <c r="H63" s="6"/>
      <c r="I63" s="5">
        <v>22</v>
      </c>
      <c r="J63" s="6"/>
      <c r="K63" s="5">
        <v>1009644000000</v>
      </c>
      <c r="L63" s="6"/>
      <c r="M63" s="5">
        <v>0</v>
      </c>
      <c r="N63" s="6"/>
      <c r="O63" s="5">
        <v>1009644000000</v>
      </c>
      <c r="P63" s="6"/>
      <c r="Q63" s="5">
        <v>0</v>
      </c>
      <c r="R63" s="6"/>
      <c r="S63" s="21">
        <f t="shared" si="1"/>
        <v>0</v>
      </c>
    </row>
    <row r="64" spans="1:19" ht="18.75" x14ac:dyDescent="0.45">
      <c r="A64" s="2" t="s">
        <v>413</v>
      </c>
      <c r="C64" s="1" t="s">
        <v>427</v>
      </c>
      <c r="E64" s="1" t="s">
        <v>332</v>
      </c>
      <c r="G64" s="6" t="s">
        <v>428</v>
      </c>
      <c r="H64" s="6"/>
      <c r="I64" s="5">
        <v>22</v>
      </c>
      <c r="J64" s="6"/>
      <c r="K64" s="5">
        <v>1200000000000</v>
      </c>
      <c r="L64" s="6"/>
      <c r="M64" s="5">
        <v>0</v>
      </c>
      <c r="N64" s="6"/>
      <c r="O64" s="5">
        <v>1200000000000</v>
      </c>
      <c r="P64" s="6"/>
      <c r="Q64" s="5">
        <v>0</v>
      </c>
      <c r="R64" s="6"/>
      <c r="S64" s="21">
        <f t="shared" si="1"/>
        <v>0</v>
      </c>
    </row>
    <row r="65" spans="1:19" ht="18.75" x14ac:dyDescent="0.45">
      <c r="A65" s="2" t="s">
        <v>429</v>
      </c>
      <c r="C65" s="1" t="s">
        <v>430</v>
      </c>
      <c r="E65" s="1" t="s">
        <v>332</v>
      </c>
      <c r="G65" s="6" t="s">
        <v>127</v>
      </c>
      <c r="H65" s="6"/>
      <c r="I65" s="5">
        <v>20</v>
      </c>
      <c r="J65" s="6"/>
      <c r="K65" s="5">
        <v>2000000000000</v>
      </c>
      <c r="L65" s="6"/>
      <c r="M65" s="5">
        <v>0</v>
      </c>
      <c r="N65" s="6"/>
      <c r="O65" s="5">
        <v>1000000000000</v>
      </c>
      <c r="P65" s="6"/>
      <c r="Q65" s="5">
        <v>1000000000000</v>
      </c>
      <c r="R65" s="6"/>
      <c r="S65" s="21">
        <f t="shared" si="1"/>
        <v>3.0383414790124859E-3</v>
      </c>
    </row>
    <row r="66" spans="1:19" ht="18.75" x14ac:dyDescent="0.45">
      <c r="A66" s="2" t="s">
        <v>431</v>
      </c>
      <c r="C66" s="1" t="s">
        <v>432</v>
      </c>
      <c r="E66" s="1" t="s">
        <v>332</v>
      </c>
      <c r="G66" s="6" t="s">
        <v>127</v>
      </c>
      <c r="H66" s="6"/>
      <c r="I66" s="5">
        <v>18</v>
      </c>
      <c r="J66" s="6"/>
      <c r="K66" s="5">
        <v>2000000000000</v>
      </c>
      <c r="L66" s="6"/>
      <c r="M66" s="5">
        <v>0</v>
      </c>
      <c r="N66" s="6"/>
      <c r="O66" s="5">
        <v>2000000000000</v>
      </c>
      <c r="P66" s="6"/>
      <c r="Q66" s="5">
        <v>0</v>
      </c>
      <c r="R66" s="6"/>
      <c r="S66" s="21">
        <f t="shared" si="1"/>
        <v>0</v>
      </c>
    </row>
    <row r="67" spans="1:19" ht="18.75" x14ac:dyDescent="0.45">
      <c r="A67" s="2" t="s">
        <v>346</v>
      </c>
      <c r="C67" s="1" t="s">
        <v>433</v>
      </c>
      <c r="E67" s="1" t="s">
        <v>332</v>
      </c>
      <c r="G67" s="6" t="s">
        <v>127</v>
      </c>
      <c r="H67" s="6"/>
      <c r="I67" s="5">
        <v>20</v>
      </c>
      <c r="J67" s="6"/>
      <c r="K67" s="5">
        <v>1000000000000</v>
      </c>
      <c r="L67" s="6"/>
      <c r="M67" s="5">
        <v>0</v>
      </c>
      <c r="N67" s="6"/>
      <c r="O67" s="5">
        <v>0</v>
      </c>
      <c r="P67" s="6"/>
      <c r="Q67" s="5">
        <v>1000000000000</v>
      </c>
      <c r="R67" s="6"/>
      <c r="S67" s="21">
        <f t="shared" si="1"/>
        <v>3.0383414790124859E-3</v>
      </c>
    </row>
    <row r="68" spans="1:19" ht="18.75" x14ac:dyDescent="0.45">
      <c r="A68" s="2" t="s">
        <v>353</v>
      </c>
      <c r="C68" s="1" t="s">
        <v>434</v>
      </c>
      <c r="E68" s="1" t="s">
        <v>332</v>
      </c>
      <c r="G68" s="6" t="s">
        <v>435</v>
      </c>
      <c r="H68" s="6"/>
      <c r="I68" s="5">
        <v>22</v>
      </c>
      <c r="J68" s="6"/>
      <c r="K68" s="5">
        <v>1000000000000</v>
      </c>
      <c r="L68" s="6"/>
      <c r="M68" s="5">
        <v>0</v>
      </c>
      <c r="N68" s="6"/>
      <c r="O68" s="5">
        <v>1000000000000</v>
      </c>
      <c r="P68" s="6"/>
      <c r="Q68" s="5">
        <v>0</v>
      </c>
      <c r="R68" s="6"/>
      <c r="S68" s="21">
        <f t="shared" si="1"/>
        <v>0</v>
      </c>
    </row>
    <row r="69" spans="1:19" ht="18.75" x14ac:dyDescent="0.45">
      <c r="A69" s="2" t="s">
        <v>436</v>
      </c>
      <c r="C69" s="1" t="s">
        <v>437</v>
      </c>
      <c r="E69" s="1" t="s">
        <v>332</v>
      </c>
      <c r="G69" s="6" t="s">
        <v>438</v>
      </c>
      <c r="H69" s="6"/>
      <c r="I69" s="5">
        <v>20</v>
      </c>
      <c r="J69" s="6"/>
      <c r="K69" s="5">
        <v>4500000000000</v>
      </c>
      <c r="L69" s="6"/>
      <c r="M69" s="5">
        <v>0</v>
      </c>
      <c r="N69" s="6"/>
      <c r="O69" s="5">
        <v>0</v>
      </c>
      <c r="P69" s="6"/>
      <c r="Q69" s="5">
        <v>4500000000000</v>
      </c>
      <c r="R69" s="6"/>
      <c r="S69" s="21">
        <f t="shared" si="1"/>
        <v>1.3672536655556186E-2</v>
      </c>
    </row>
    <row r="70" spans="1:19" ht="18.75" x14ac:dyDescent="0.45">
      <c r="A70" s="2" t="s">
        <v>436</v>
      </c>
      <c r="C70" s="1" t="s">
        <v>439</v>
      </c>
      <c r="E70" s="1" t="s">
        <v>332</v>
      </c>
      <c r="G70" s="6" t="s">
        <v>440</v>
      </c>
      <c r="H70" s="6"/>
      <c r="I70" s="5">
        <v>20</v>
      </c>
      <c r="J70" s="6"/>
      <c r="K70" s="5">
        <v>1000000000000</v>
      </c>
      <c r="L70" s="6"/>
      <c r="M70" s="5">
        <v>0</v>
      </c>
      <c r="N70" s="6"/>
      <c r="O70" s="5">
        <v>0</v>
      </c>
      <c r="P70" s="6"/>
      <c r="Q70" s="5">
        <v>1000000000000</v>
      </c>
      <c r="R70" s="6"/>
      <c r="S70" s="21">
        <f t="shared" si="1"/>
        <v>3.0383414790124859E-3</v>
      </c>
    </row>
    <row r="71" spans="1:19" ht="18.75" x14ac:dyDescent="0.45">
      <c r="A71" s="2" t="s">
        <v>441</v>
      </c>
      <c r="C71" s="1" t="s">
        <v>442</v>
      </c>
      <c r="E71" s="1" t="s">
        <v>332</v>
      </c>
      <c r="G71" s="6" t="s">
        <v>443</v>
      </c>
      <c r="H71" s="6"/>
      <c r="I71" s="5">
        <v>20</v>
      </c>
      <c r="J71" s="6"/>
      <c r="K71" s="5">
        <v>0</v>
      </c>
      <c r="L71" s="6"/>
      <c r="M71" s="5">
        <v>1000000000000</v>
      </c>
      <c r="N71" s="6"/>
      <c r="O71" s="5">
        <v>0</v>
      </c>
      <c r="P71" s="6"/>
      <c r="Q71" s="5">
        <v>1000000000000</v>
      </c>
      <c r="R71" s="6"/>
      <c r="S71" s="21">
        <f t="shared" si="1"/>
        <v>3.0383414790124859E-3</v>
      </c>
    </row>
    <row r="72" spans="1:19" ht="18.75" x14ac:dyDescent="0.45">
      <c r="A72" s="2" t="s">
        <v>444</v>
      </c>
      <c r="C72" s="1" t="s">
        <v>445</v>
      </c>
      <c r="E72" s="1" t="s">
        <v>332</v>
      </c>
      <c r="G72" s="6" t="s">
        <v>446</v>
      </c>
      <c r="H72" s="6"/>
      <c r="I72" s="5">
        <v>16.5</v>
      </c>
      <c r="J72" s="6"/>
      <c r="K72" s="5">
        <v>0</v>
      </c>
      <c r="L72" s="6"/>
      <c r="M72" s="5">
        <v>5000000000000</v>
      </c>
      <c r="N72" s="6"/>
      <c r="O72" s="5">
        <v>0</v>
      </c>
      <c r="P72" s="6"/>
      <c r="Q72" s="5">
        <v>5000000000000</v>
      </c>
      <c r="R72" s="6"/>
      <c r="S72" s="21">
        <f t="shared" si="1"/>
        <v>1.5191707395062429E-2</v>
      </c>
    </row>
    <row r="73" spans="1:19" ht="18.75" x14ac:dyDescent="0.45">
      <c r="A73" s="2" t="s">
        <v>444</v>
      </c>
      <c r="C73" s="1" t="s">
        <v>447</v>
      </c>
      <c r="E73" s="1" t="s">
        <v>332</v>
      </c>
      <c r="G73" s="6" t="s">
        <v>448</v>
      </c>
      <c r="H73" s="6"/>
      <c r="I73" s="5">
        <v>16.7</v>
      </c>
      <c r="J73" s="6"/>
      <c r="K73" s="5">
        <v>0</v>
      </c>
      <c r="L73" s="6"/>
      <c r="M73" s="5">
        <v>5000000000000</v>
      </c>
      <c r="N73" s="6"/>
      <c r="O73" s="5">
        <v>0</v>
      </c>
      <c r="P73" s="6"/>
      <c r="Q73" s="5">
        <v>5000000000000</v>
      </c>
      <c r="R73" s="6"/>
      <c r="S73" s="21">
        <f t="shared" si="1"/>
        <v>1.5191707395062429E-2</v>
      </c>
    </row>
    <row r="74" spans="1:19" ht="18.75" x14ac:dyDescent="0.45">
      <c r="A74" s="2" t="s">
        <v>449</v>
      </c>
      <c r="C74" s="1" t="s">
        <v>450</v>
      </c>
      <c r="E74" s="1" t="s">
        <v>286</v>
      </c>
      <c r="G74" s="6" t="s">
        <v>195</v>
      </c>
      <c r="H74" s="6"/>
      <c r="I74" s="5">
        <v>0</v>
      </c>
      <c r="J74" s="6"/>
      <c r="K74" s="5">
        <v>0</v>
      </c>
      <c r="L74" s="6"/>
      <c r="M74" s="5">
        <v>2250001000000</v>
      </c>
      <c r="N74" s="6"/>
      <c r="O74" s="5">
        <v>2250000000000</v>
      </c>
      <c r="P74" s="6"/>
      <c r="Q74" s="5">
        <v>1000000</v>
      </c>
      <c r="R74" s="6"/>
      <c r="S74" s="21">
        <f t="shared" si="1"/>
        <v>3.0383414790124858E-9</v>
      </c>
    </row>
    <row r="75" spans="1:19" ht="18.75" x14ac:dyDescent="0.45">
      <c r="A75" s="2" t="s">
        <v>429</v>
      </c>
      <c r="C75" s="1" t="s">
        <v>451</v>
      </c>
      <c r="E75" s="1" t="s">
        <v>332</v>
      </c>
      <c r="G75" s="6" t="s">
        <v>452</v>
      </c>
      <c r="H75" s="6"/>
      <c r="I75" s="5">
        <v>20</v>
      </c>
      <c r="J75" s="6"/>
      <c r="K75" s="5">
        <v>0</v>
      </c>
      <c r="L75" s="6"/>
      <c r="M75" s="5">
        <v>1000000000000</v>
      </c>
      <c r="N75" s="6"/>
      <c r="O75" s="5">
        <v>0</v>
      </c>
      <c r="P75" s="6"/>
      <c r="Q75" s="5">
        <v>1000000000000</v>
      </c>
      <c r="R75" s="6"/>
      <c r="S75" s="21">
        <f t="shared" si="1"/>
        <v>3.0383414790124859E-3</v>
      </c>
    </row>
    <row r="76" spans="1:19" ht="18.75" x14ac:dyDescent="0.45">
      <c r="A76" s="2" t="s">
        <v>449</v>
      </c>
      <c r="C76" s="1" t="s">
        <v>453</v>
      </c>
      <c r="E76" s="1" t="s">
        <v>332</v>
      </c>
      <c r="G76" s="6" t="s">
        <v>452</v>
      </c>
      <c r="H76" s="6"/>
      <c r="I76" s="5">
        <v>20</v>
      </c>
      <c r="J76" s="6"/>
      <c r="K76" s="5">
        <v>0</v>
      </c>
      <c r="L76" s="6"/>
      <c r="M76" s="5">
        <v>2250000000000</v>
      </c>
      <c r="N76" s="6"/>
      <c r="O76" s="5">
        <v>0</v>
      </c>
      <c r="P76" s="6"/>
      <c r="Q76" s="5">
        <v>2250000000000</v>
      </c>
      <c r="R76" s="6"/>
      <c r="S76" s="21">
        <f t="shared" si="1"/>
        <v>6.8362683277780932E-3</v>
      </c>
    </row>
    <row r="77" spans="1:19" ht="18.75" thickBot="1" x14ac:dyDescent="0.45">
      <c r="K77" s="7">
        <f>SUM(K8:K76)</f>
        <v>76643802334080</v>
      </c>
      <c r="M77" s="11">
        <f>SUM(M8:M76)</f>
        <v>158738360016424</v>
      </c>
      <c r="O77" s="11">
        <f>SUM(O8:O76)</f>
        <v>179902849492335</v>
      </c>
      <c r="Q77" s="11">
        <f>SUM(Q8:Q76)</f>
        <v>55479312858169</v>
      </c>
      <c r="S77" s="20">
        <f>SUM(S8:S76)</f>
        <v>0.16856509748408563</v>
      </c>
    </row>
    <row r="78" spans="1:19" ht="18.7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2"/>
  <sheetViews>
    <sheetView rightToLeft="1" workbookViewId="0">
      <selection activeCell="O151" sqref="O151:O152"/>
    </sheetView>
  </sheetViews>
  <sheetFormatPr defaultRowHeight="18" x14ac:dyDescent="0.4"/>
  <cols>
    <col min="1" max="1" width="64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.42578125" style="32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7.75" x14ac:dyDescent="0.4">
      <c r="A6" s="25" t="s">
        <v>455</v>
      </c>
      <c r="B6" s="25" t="s">
        <v>455</v>
      </c>
      <c r="C6" s="25" t="s">
        <v>455</v>
      </c>
      <c r="D6" s="25" t="s">
        <v>455</v>
      </c>
      <c r="E6" s="25" t="s">
        <v>455</v>
      </c>
      <c r="F6" s="25" t="s">
        <v>455</v>
      </c>
      <c r="G6" s="25" t="s">
        <v>455</v>
      </c>
      <c r="I6" s="25" t="s">
        <v>456</v>
      </c>
      <c r="J6" s="25" t="s">
        <v>456</v>
      </c>
      <c r="K6" s="25" t="s">
        <v>456</v>
      </c>
      <c r="L6" s="25" t="s">
        <v>456</v>
      </c>
      <c r="M6" s="25" t="s">
        <v>456</v>
      </c>
      <c r="O6" s="25" t="s">
        <v>457</v>
      </c>
      <c r="P6" s="25" t="s">
        <v>457</v>
      </c>
      <c r="Q6" s="25" t="s">
        <v>457</v>
      </c>
      <c r="R6" s="25" t="s">
        <v>457</v>
      </c>
      <c r="S6" s="25" t="s">
        <v>457</v>
      </c>
    </row>
    <row r="7" spans="1:19" ht="27.75" x14ac:dyDescent="0.4">
      <c r="A7" s="26" t="s">
        <v>458</v>
      </c>
      <c r="C7" s="26" t="s">
        <v>459</v>
      </c>
      <c r="E7" s="26" t="s">
        <v>109</v>
      </c>
      <c r="G7" s="26" t="s">
        <v>110</v>
      </c>
      <c r="I7" s="26" t="s">
        <v>460</v>
      </c>
      <c r="K7" s="26" t="s">
        <v>461</v>
      </c>
      <c r="M7" s="26" t="s">
        <v>462</v>
      </c>
      <c r="O7" s="31" t="s">
        <v>460</v>
      </c>
      <c r="Q7" s="26" t="s">
        <v>461</v>
      </c>
      <c r="S7" s="26" t="s">
        <v>462</v>
      </c>
    </row>
    <row r="8" spans="1:19" ht="18.75" x14ac:dyDescent="0.45">
      <c r="A8" s="2" t="s">
        <v>155</v>
      </c>
      <c r="C8" s="3" t="s">
        <v>567</v>
      </c>
      <c r="D8" s="3"/>
      <c r="E8" s="3" t="s">
        <v>157</v>
      </c>
      <c r="F8" s="3"/>
      <c r="G8" s="4">
        <v>16</v>
      </c>
      <c r="H8" s="3"/>
      <c r="I8" s="15">
        <v>137838321131</v>
      </c>
      <c r="J8" s="15"/>
      <c r="K8" s="15">
        <v>0</v>
      </c>
      <c r="L8" s="15"/>
      <c r="M8" s="15">
        <v>137838321131</v>
      </c>
      <c r="N8" s="15"/>
      <c r="O8" s="33">
        <v>882860030495</v>
      </c>
      <c r="P8" s="15"/>
      <c r="Q8" s="15">
        <v>0</v>
      </c>
      <c r="R8" s="15"/>
      <c r="S8" s="15">
        <v>882860030495</v>
      </c>
    </row>
    <row r="9" spans="1:19" ht="18.75" x14ac:dyDescent="0.45">
      <c r="A9" s="2" t="s">
        <v>193</v>
      </c>
      <c r="C9" s="3" t="s">
        <v>567</v>
      </c>
      <c r="D9" s="3"/>
      <c r="E9" s="3" t="s">
        <v>195</v>
      </c>
      <c r="F9" s="3"/>
      <c r="G9" s="4">
        <v>19</v>
      </c>
      <c r="H9" s="3"/>
      <c r="I9" s="15">
        <v>12848966314</v>
      </c>
      <c r="J9" s="15"/>
      <c r="K9" s="15">
        <v>0</v>
      </c>
      <c r="L9" s="15"/>
      <c r="M9" s="15">
        <v>12848966314</v>
      </c>
      <c r="N9" s="15"/>
      <c r="O9" s="33">
        <v>90183551914</v>
      </c>
      <c r="P9" s="15"/>
      <c r="Q9" s="15">
        <v>0</v>
      </c>
      <c r="R9" s="15"/>
      <c r="S9" s="15">
        <v>90183551914</v>
      </c>
    </row>
    <row r="10" spans="1:19" ht="18.75" x14ac:dyDescent="0.45">
      <c r="A10" s="2" t="s">
        <v>229</v>
      </c>
      <c r="C10" s="3" t="s">
        <v>567</v>
      </c>
      <c r="D10" s="3"/>
      <c r="E10" s="3" t="s">
        <v>231</v>
      </c>
      <c r="F10" s="3"/>
      <c r="G10" s="4">
        <v>16</v>
      </c>
      <c r="H10" s="3"/>
      <c r="I10" s="15">
        <v>6604943722</v>
      </c>
      <c r="J10" s="15"/>
      <c r="K10" s="15">
        <v>0</v>
      </c>
      <c r="L10" s="15"/>
      <c r="M10" s="15">
        <v>6604943722</v>
      </c>
      <c r="N10" s="15"/>
      <c r="O10" s="33">
        <v>6604943722</v>
      </c>
      <c r="P10" s="15"/>
      <c r="Q10" s="15">
        <v>0</v>
      </c>
      <c r="R10" s="15"/>
      <c r="S10" s="15">
        <v>6604943722</v>
      </c>
    </row>
    <row r="11" spans="1:19" ht="18.75" x14ac:dyDescent="0.45">
      <c r="A11" s="2" t="s">
        <v>232</v>
      </c>
      <c r="C11" s="3" t="s">
        <v>567</v>
      </c>
      <c r="D11" s="3"/>
      <c r="E11" s="3" t="s">
        <v>234</v>
      </c>
      <c r="F11" s="3"/>
      <c r="G11" s="4">
        <v>18</v>
      </c>
      <c r="H11" s="3"/>
      <c r="I11" s="15">
        <v>1886794520</v>
      </c>
      <c r="J11" s="15"/>
      <c r="K11" s="15">
        <v>0</v>
      </c>
      <c r="L11" s="15"/>
      <c r="M11" s="15">
        <v>1886794520</v>
      </c>
      <c r="N11" s="15"/>
      <c r="O11" s="33">
        <v>1886794520</v>
      </c>
      <c r="P11" s="15"/>
      <c r="Q11" s="15">
        <v>0</v>
      </c>
      <c r="R11" s="15"/>
      <c r="S11" s="15">
        <v>1886794520</v>
      </c>
    </row>
    <row r="12" spans="1:19" ht="18.75" x14ac:dyDescent="0.45">
      <c r="A12" s="2" t="s">
        <v>238</v>
      </c>
      <c r="C12" s="3" t="s">
        <v>567</v>
      </c>
      <c r="D12" s="3"/>
      <c r="E12" s="3" t="s">
        <v>240</v>
      </c>
      <c r="F12" s="3"/>
      <c r="G12" s="4">
        <v>18</v>
      </c>
      <c r="H12" s="3"/>
      <c r="I12" s="15">
        <v>6486693914</v>
      </c>
      <c r="J12" s="15"/>
      <c r="K12" s="15">
        <v>0</v>
      </c>
      <c r="L12" s="15"/>
      <c r="M12" s="15">
        <v>6486693914</v>
      </c>
      <c r="N12" s="15"/>
      <c r="O12" s="33">
        <v>6486693914</v>
      </c>
      <c r="P12" s="15"/>
      <c r="Q12" s="15">
        <v>0</v>
      </c>
      <c r="R12" s="15"/>
      <c r="S12" s="15">
        <v>6486693914</v>
      </c>
    </row>
    <row r="13" spans="1:19" ht="18.75" x14ac:dyDescent="0.45">
      <c r="A13" s="2" t="s">
        <v>226</v>
      </c>
      <c r="C13" s="3" t="s">
        <v>567</v>
      </c>
      <c r="D13" s="3"/>
      <c r="E13" s="3" t="s">
        <v>228</v>
      </c>
      <c r="F13" s="3"/>
      <c r="G13" s="4">
        <v>16</v>
      </c>
      <c r="H13" s="3"/>
      <c r="I13" s="15">
        <v>41035605513</v>
      </c>
      <c r="J13" s="15"/>
      <c r="K13" s="15">
        <v>0</v>
      </c>
      <c r="L13" s="15"/>
      <c r="M13" s="15">
        <v>41035605513</v>
      </c>
      <c r="N13" s="15"/>
      <c r="O13" s="33">
        <v>41035605513</v>
      </c>
      <c r="P13" s="15"/>
      <c r="Q13" s="15">
        <v>0</v>
      </c>
      <c r="R13" s="15"/>
      <c r="S13" s="15">
        <v>41035605513</v>
      </c>
    </row>
    <row r="14" spans="1:19" ht="18.75" x14ac:dyDescent="0.45">
      <c r="A14" s="2" t="s">
        <v>116</v>
      </c>
      <c r="C14" s="3" t="s">
        <v>567</v>
      </c>
      <c r="D14" s="3"/>
      <c r="E14" s="3" t="s">
        <v>118</v>
      </c>
      <c r="F14" s="3"/>
      <c r="G14" s="4">
        <v>18</v>
      </c>
      <c r="H14" s="3"/>
      <c r="I14" s="15">
        <v>108905744086</v>
      </c>
      <c r="J14" s="15"/>
      <c r="K14" s="15">
        <v>0</v>
      </c>
      <c r="L14" s="15"/>
      <c r="M14" s="15">
        <v>108905744086</v>
      </c>
      <c r="N14" s="15"/>
      <c r="O14" s="33">
        <v>419100986804</v>
      </c>
      <c r="P14" s="15"/>
      <c r="Q14" s="15">
        <v>0</v>
      </c>
      <c r="R14" s="15"/>
      <c r="S14" s="15">
        <v>419100986804</v>
      </c>
    </row>
    <row r="15" spans="1:19" ht="18.75" x14ac:dyDescent="0.45">
      <c r="A15" s="2" t="s">
        <v>143</v>
      </c>
      <c r="C15" s="3" t="s">
        <v>567</v>
      </c>
      <c r="D15" s="3"/>
      <c r="E15" s="3" t="s">
        <v>145</v>
      </c>
      <c r="F15" s="3"/>
      <c r="G15" s="4">
        <v>18</v>
      </c>
      <c r="H15" s="3"/>
      <c r="I15" s="15">
        <v>36475765737</v>
      </c>
      <c r="J15" s="15"/>
      <c r="K15" s="15">
        <v>0</v>
      </c>
      <c r="L15" s="15"/>
      <c r="M15" s="15">
        <v>36475765737</v>
      </c>
      <c r="N15" s="15"/>
      <c r="O15" s="33">
        <v>150052247190</v>
      </c>
      <c r="P15" s="15"/>
      <c r="Q15" s="15">
        <v>0</v>
      </c>
      <c r="R15" s="15"/>
      <c r="S15" s="15">
        <v>150052247190</v>
      </c>
    </row>
    <row r="16" spans="1:19" ht="18.75" x14ac:dyDescent="0.45">
      <c r="A16" s="2" t="s">
        <v>149</v>
      </c>
      <c r="C16" s="3" t="s">
        <v>567</v>
      </c>
      <c r="D16" s="3"/>
      <c r="E16" s="3" t="s">
        <v>151</v>
      </c>
      <c r="F16" s="3"/>
      <c r="G16" s="4">
        <v>18</v>
      </c>
      <c r="H16" s="3"/>
      <c r="I16" s="15">
        <v>57507988530</v>
      </c>
      <c r="J16" s="15"/>
      <c r="K16" s="15">
        <v>0</v>
      </c>
      <c r="L16" s="15"/>
      <c r="M16" s="15">
        <v>57507988530</v>
      </c>
      <c r="N16" s="15"/>
      <c r="O16" s="33">
        <v>340269664671</v>
      </c>
      <c r="P16" s="15"/>
      <c r="Q16" s="15">
        <v>0</v>
      </c>
      <c r="R16" s="15"/>
      <c r="S16" s="15">
        <v>340269664671</v>
      </c>
    </row>
    <row r="17" spans="1:19" ht="18.75" x14ac:dyDescent="0.45">
      <c r="A17" s="2" t="s">
        <v>176</v>
      </c>
      <c r="C17" s="3" t="s">
        <v>567</v>
      </c>
      <c r="D17" s="3"/>
      <c r="E17" s="3" t="s">
        <v>178</v>
      </c>
      <c r="F17" s="3"/>
      <c r="G17" s="4">
        <v>17</v>
      </c>
      <c r="H17" s="3"/>
      <c r="I17" s="15">
        <v>61340080517</v>
      </c>
      <c r="J17" s="15"/>
      <c r="K17" s="15">
        <v>0</v>
      </c>
      <c r="L17" s="15"/>
      <c r="M17" s="15">
        <v>61340080517</v>
      </c>
      <c r="N17" s="15"/>
      <c r="O17" s="33">
        <v>324475168037</v>
      </c>
      <c r="P17" s="15"/>
      <c r="Q17" s="15">
        <v>0</v>
      </c>
      <c r="R17" s="15"/>
      <c r="S17" s="15">
        <v>324475168037</v>
      </c>
    </row>
    <row r="18" spans="1:19" ht="18.75" x14ac:dyDescent="0.45">
      <c r="A18" s="2" t="s">
        <v>173</v>
      </c>
      <c r="C18" s="3" t="s">
        <v>567</v>
      </c>
      <c r="D18" s="3"/>
      <c r="E18" s="3" t="s">
        <v>175</v>
      </c>
      <c r="F18" s="3"/>
      <c r="G18" s="4">
        <v>15</v>
      </c>
      <c r="H18" s="3"/>
      <c r="I18" s="15">
        <v>126200750513</v>
      </c>
      <c r="J18" s="15"/>
      <c r="K18" s="15">
        <v>0</v>
      </c>
      <c r="L18" s="15"/>
      <c r="M18" s="15">
        <v>126200750513</v>
      </c>
      <c r="N18" s="15"/>
      <c r="O18" s="33">
        <v>594010065582</v>
      </c>
      <c r="P18" s="15"/>
      <c r="Q18" s="15">
        <v>0</v>
      </c>
      <c r="R18" s="15"/>
      <c r="S18" s="15">
        <v>594010065582</v>
      </c>
    </row>
    <row r="19" spans="1:19" ht="18.75" x14ac:dyDescent="0.45">
      <c r="A19" s="2" t="s">
        <v>241</v>
      </c>
      <c r="C19" s="3" t="s">
        <v>567</v>
      </c>
      <c r="D19" s="3"/>
      <c r="E19" s="3" t="s">
        <v>243</v>
      </c>
      <c r="F19" s="3"/>
      <c r="G19" s="4">
        <v>18</v>
      </c>
      <c r="H19" s="3"/>
      <c r="I19" s="15">
        <v>14379481672</v>
      </c>
      <c r="J19" s="15"/>
      <c r="K19" s="15">
        <v>0</v>
      </c>
      <c r="L19" s="15"/>
      <c r="M19" s="15">
        <v>14379481672</v>
      </c>
      <c r="N19" s="15"/>
      <c r="O19" s="33">
        <v>14379481672</v>
      </c>
      <c r="P19" s="15"/>
      <c r="Q19" s="15">
        <v>0</v>
      </c>
      <c r="R19" s="15"/>
      <c r="S19" s="15">
        <v>14379481672</v>
      </c>
    </row>
    <row r="20" spans="1:19" ht="18.75" x14ac:dyDescent="0.45">
      <c r="A20" s="2" t="s">
        <v>170</v>
      </c>
      <c r="C20" s="3" t="s">
        <v>567</v>
      </c>
      <c r="D20" s="3"/>
      <c r="E20" s="3" t="s">
        <v>172</v>
      </c>
      <c r="F20" s="3"/>
      <c r="G20" s="4">
        <v>15</v>
      </c>
      <c r="H20" s="3"/>
      <c r="I20" s="15">
        <v>14486014388</v>
      </c>
      <c r="J20" s="15"/>
      <c r="K20" s="15">
        <v>0</v>
      </c>
      <c r="L20" s="15"/>
      <c r="M20" s="15">
        <v>14486014388</v>
      </c>
      <c r="N20" s="15"/>
      <c r="O20" s="33">
        <v>202739343384</v>
      </c>
      <c r="P20" s="15"/>
      <c r="Q20" s="15">
        <v>0</v>
      </c>
      <c r="R20" s="15"/>
      <c r="S20" s="15">
        <v>202739343384</v>
      </c>
    </row>
    <row r="21" spans="1:19" ht="18.75" x14ac:dyDescent="0.45">
      <c r="A21" s="2" t="s">
        <v>247</v>
      </c>
      <c r="C21" s="3" t="s">
        <v>567</v>
      </c>
      <c r="D21" s="3"/>
      <c r="E21" s="3" t="s">
        <v>250</v>
      </c>
      <c r="F21" s="3"/>
      <c r="G21" s="4">
        <v>18</v>
      </c>
      <c r="H21" s="3"/>
      <c r="I21" s="15">
        <v>68632273944</v>
      </c>
      <c r="J21" s="15"/>
      <c r="K21" s="15">
        <v>0</v>
      </c>
      <c r="L21" s="15"/>
      <c r="M21" s="15">
        <v>68632273944</v>
      </c>
      <c r="N21" s="15"/>
      <c r="O21" s="33">
        <v>423626794344</v>
      </c>
      <c r="P21" s="15"/>
      <c r="Q21" s="15">
        <v>0</v>
      </c>
      <c r="R21" s="15"/>
      <c r="S21" s="15">
        <v>423626794344</v>
      </c>
    </row>
    <row r="22" spans="1:19" ht="18.75" x14ac:dyDescent="0.45">
      <c r="A22" s="2" t="s">
        <v>251</v>
      </c>
      <c r="C22" s="3" t="s">
        <v>567</v>
      </c>
      <c r="D22" s="3"/>
      <c r="E22" s="3" t="s">
        <v>253</v>
      </c>
      <c r="F22" s="3"/>
      <c r="G22" s="4">
        <v>18</v>
      </c>
      <c r="H22" s="3"/>
      <c r="I22" s="15">
        <v>64356150081</v>
      </c>
      <c r="J22" s="15"/>
      <c r="K22" s="15">
        <v>0</v>
      </c>
      <c r="L22" s="15"/>
      <c r="M22" s="15">
        <v>64356150081</v>
      </c>
      <c r="N22" s="15"/>
      <c r="O22" s="33">
        <v>397232788431</v>
      </c>
      <c r="P22" s="15"/>
      <c r="Q22" s="15">
        <v>0</v>
      </c>
      <c r="R22" s="15"/>
      <c r="S22" s="15">
        <v>397232788431</v>
      </c>
    </row>
    <row r="23" spans="1:19" ht="18.75" x14ac:dyDescent="0.45">
      <c r="A23" s="2" t="s">
        <v>140</v>
      </c>
      <c r="C23" s="3" t="s">
        <v>567</v>
      </c>
      <c r="D23" s="3"/>
      <c r="E23" s="3" t="s">
        <v>142</v>
      </c>
      <c r="F23" s="3"/>
      <c r="G23" s="4">
        <v>18</v>
      </c>
      <c r="H23" s="3"/>
      <c r="I23" s="15">
        <v>16674766770</v>
      </c>
      <c r="J23" s="15"/>
      <c r="K23" s="15">
        <v>0</v>
      </c>
      <c r="L23" s="15"/>
      <c r="M23" s="15">
        <v>16674766770</v>
      </c>
      <c r="N23" s="15"/>
      <c r="O23" s="33">
        <v>105964490049</v>
      </c>
      <c r="P23" s="15"/>
      <c r="Q23" s="15">
        <v>0</v>
      </c>
      <c r="R23" s="15"/>
      <c r="S23" s="15">
        <v>105964490049</v>
      </c>
    </row>
    <row r="24" spans="1:19" ht="18.75" x14ac:dyDescent="0.45">
      <c r="A24" s="2" t="s">
        <v>188</v>
      </c>
      <c r="C24" s="3" t="s">
        <v>567</v>
      </c>
      <c r="D24" s="3"/>
      <c r="E24" s="3" t="s">
        <v>187</v>
      </c>
      <c r="F24" s="3"/>
      <c r="G24" s="4">
        <v>18</v>
      </c>
      <c r="H24" s="3"/>
      <c r="I24" s="15">
        <v>35734658242</v>
      </c>
      <c r="J24" s="15"/>
      <c r="K24" s="15">
        <v>0</v>
      </c>
      <c r="L24" s="15"/>
      <c r="M24" s="15">
        <v>35734658242</v>
      </c>
      <c r="N24" s="15"/>
      <c r="O24" s="33">
        <v>220677862439</v>
      </c>
      <c r="P24" s="15"/>
      <c r="Q24" s="15">
        <v>0</v>
      </c>
      <c r="R24" s="15"/>
      <c r="S24" s="15">
        <v>220677862439</v>
      </c>
    </row>
    <row r="25" spans="1:19" ht="18.75" x14ac:dyDescent="0.45">
      <c r="A25" s="2" t="s">
        <v>189</v>
      </c>
      <c r="C25" s="3" t="s">
        <v>567</v>
      </c>
      <c r="D25" s="3"/>
      <c r="E25" s="3" t="s">
        <v>187</v>
      </c>
      <c r="F25" s="3"/>
      <c r="G25" s="4">
        <v>18</v>
      </c>
      <c r="H25" s="3"/>
      <c r="I25" s="15">
        <v>8575808753</v>
      </c>
      <c r="J25" s="15"/>
      <c r="K25" s="15">
        <v>0</v>
      </c>
      <c r="L25" s="15"/>
      <c r="M25" s="15">
        <v>8575808753</v>
      </c>
      <c r="N25" s="15"/>
      <c r="O25" s="33">
        <v>52962083073</v>
      </c>
      <c r="P25" s="15"/>
      <c r="Q25" s="15">
        <v>0</v>
      </c>
      <c r="R25" s="15"/>
      <c r="S25" s="15">
        <v>52962083073</v>
      </c>
    </row>
    <row r="26" spans="1:19" ht="18.75" x14ac:dyDescent="0.45">
      <c r="A26" s="2" t="s">
        <v>185</v>
      </c>
      <c r="C26" s="3" t="s">
        <v>567</v>
      </c>
      <c r="D26" s="3"/>
      <c r="E26" s="3" t="s">
        <v>187</v>
      </c>
      <c r="F26" s="3"/>
      <c r="G26" s="4">
        <v>18</v>
      </c>
      <c r="H26" s="3"/>
      <c r="I26" s="15">
        <v>42881756247</v>
      </c>
      <c r="J26" s="15"/>
      <c r="K26" s="15">
        <v>0</v>
      </c>
      <c r="L26" s="15"/>
      <c r="M26" s="15">
        <v>42881756247</v>
      </c>
      <c r="N26" s="15"/>
      <c r="O26" s="33">
        <v>264813793622</v>
      </c>
      <c r="P26" s="15"/>
      <c r="Q26" s="15">
        <v>0</v>
      </c>
      <c r="R26" s="15"/>
      <c r="S26" s="15">
        <v>264813793622</v>
      </c>
    </row>
    <row r="27" spans="1:19" ht="18.75" x14ac:dyDescent="0.45">
      <c r="A27" s="2" t="s">
        <v>146</v>
      </c>
      <c r="C27" s="3" t="s">
        <v>567</v>
      </c>
      <c r="D27" s="3"/>
      <c r="E27" s="3" t="s">
        <v>148</v>
      </c>
      <c r="F27" s="3"/>
      <c r="G27" s="4">
        <v>18.5</v>
      </c>
      <c r="H27" s="3"/>
      <c r="I27" s="15">
        <v>148701956512</v>
      </c>
      <c r="J27" s="15"/>
      <c r="K27" s="15">
        <v>0</v>
      </c>
      <c r="L27" s="15"/>
      <c r="M27" s="15">
        <v>148701956512</v>
      </c>
      <c r="N27" s="15"/>
      <c r="O27" s="33">
        <v>905714650655</v>
      </c>
      <c r="P27" s="15"/>
      <c r="Q27" s="15">
        <v>0</v>
      </c>
      <c r="R27" s="15"/>
      <c r="S27" s="15">
        <v>905714650655</v>
      </c>
    </row>
    <row r="28" spans="1:19" ht="18.75" x14ac:dyDescent="0.45">
      <c r="A28" s="2" t="s">
        <v>464</v>
      </c>
      <c r="C28" s="3" t="s">
        <v>567</v>
      </c>
      <c r="D28" s="3"/>
      <c r="E28" s="3" t="s">
        <v>465</v>
      </c>
      <c r="F28" s="3"/>
      <c r="G28" s="4">
        <v>15</v>
      </c>
      <c r="H28" s="3"/>
      <c r="I28" s="15">
        <v>0</v>
      </c>
      <c r="J28" s="15"/>
      <c r="K28" s="15">
        <v>0</v>
      </c>
      <c r="L28" s="15"/>
      <c r="M28" s="15">
        <v>0</v>
      </c>
      <c r="N28" s="15"/>
      <c r="O28" s="33">
        <v>22527663934</v>
      </c>
      <c r="P28" s="15"/>
      <c r="Q28" s="15">
        <v>0</v>
      </c>
      <c r="R28" s="15"/>
      <c r="S28" s="15">
        <v>22527663934</v>
      </c>
    </row>
    <row r="29" spans="1:19" ht="18.75" x14ac:dyDescent="0.45">
      <c r="A29" s="2" t="s">
        <v>167</v>
      </c>
      <c r="C29" s="3" t="s">
        <v>567</v>
      </c>
      <c r="D29" s="3"/>
      <c r="E29" s="3" t="s">
        <v>169</v>
      </c>
      <c r="F29" s="3"/>
      <c r="G29" s="4">
        <v>18</v>
      </c>
      <c r="H29" s="3"/>
      <c r="I29" s="15">
        <v>122275593085</v>
      </c>
      <c r="J29" s="15"/>
      <c r="K29" s="15">
        <v>0</v>
      </c>
      <c r="L29" s="15"/>
      <c r="M29" s="15">
        <v>122275593085</v>
      </c>
      <c r="N29" s="15"/>
      <c r="O29" s="33">
        <v>789218317265</v>
      </c>
      <c r="P29" s="15"/>
      <c r="Q29" s="15">
        <v>0</v>
      </c>
      <c r="R29" s="15"/>
      <c r="S29" s="15">
        <v>789218317265</v>
      </c>
    </row>
    <row r="30" spans="1:19" ht="18.75" x14ac:dyDescent="0.45">
      <c r="A30" s="2" t="s">
        <v>112</v>
      </c>
      <c r="C30" s="3" t="s">
        <v>567</v>
      </c>
      <c r="D30" s="3"/>
      <c r="E30" s="3" t="s">
        <v>115</v>
      </c>
      <c r="F30" s="3"/>
      <c r="G30" s="4">
        <v>18</v>
      </c>
      <c r="H30" s="3"/>
      <c r="I30" s="15">
        <v>8643474264</v>
      </c>
      <c r="J30" s="15"/>
      <c r="K30" s="15">
        <v>0</v>
      </c>
      <c r="L30" s="15"/>
      <c r="M30" s="15">
        <v>8643474264</v>
      </c>
      <c r="N30" s="15"/>
      <c r="O30" s="33">
        <v>379340278464</v>
      </c>
      <c r="P30" s="15"/>
      <c r="Q30" s="15">
        <v>0</v>
      </c>
      <c r="R30" s="15"/>
      <c r="S30" s="15">
        <v>379340278464</v>
      </c>
    </row>
    <row r="31" spans="1:19" ht="18.75" x14ac:dyDescent="0.45">
      <c r="A31" s="2" t="s">
        <v>119</v>
      </c>
      <c r="C31" s="3" t="s">
        <v>567</v>
      </c>
      <c r="D31" s="3"/>
      <c r="E31" s="3" t="s">
        <v>121</v>
      </c>
      <c r="F31" s="3"/>
      <c r="G31" s="4">
        <v>18</v>
      </c>
      <c r="H31" s="3"/>
      <c r="I31" s="15">
        <v>143155030841</v>
      </c>
      <c r="J31" s="15"/>
      <c r="K31" s="15">
        <v>0</v>
      </c>
      <c r="L31" s="15"/>
      <c r="M31" s="15">
        <v>143155030841</v>
      </c>
      <c r="N31" s="15"/>
      <c r="O31" s="33">
        <v>881986627947</v>
      </c>
      <c r="P31" s="15"/>
      <c r="Q31" s="15">
        <v>0</v>
      </c>
      <c r="R31" s="15"/>
      <c r="S31" s="15">
        <v>881986627947</v>
      </c>
    </row>
    <row r="32" spans="1:19" ht="18.75" x14ac:dyDescent="0.45">
      <c r="A32" s="2" t="s">
        <v>254</v>
      </c>
      <c r="C32" s="3" t="s">
        <v>567</v>
      </c>
      <c r="D32" s="3"/>
      <c r="E32" s="3" t="s">
        <v>187</v>
      </c>
      <c r="F32" s="3"/>
      <c r="G32" s="4">
        <v>18</v>
      </c>
      <c r="H32" s="3"/>
      <c r="I32" s="15">
        <v>8580750405</v>
      </c>
      <c r="J32" s="15"/>
      <c r="K32" s="15">
        <v>0</v>
      </c>
      <c r="L32" s="15"/>
      <c r="M32" s="15">
        <v>8580750405</v>
      </c>
      <c r="N32" s="15"/>
      <c r="O32" s="33">
        <v>52963942155</v>
      </c>
      <c r="P32" s="15"/>
      <c r="Q32" s="15">
        <v>0</v>
      </c>
      <c r="R32" s="15"/>
      <c r="S32" s="15">
        <v>52963942155</v>
      </c>
    </row>
    <row r="33" spans="1:19" ht="18.75" x14ac:dyDescent="0.45">
      <c r="A33" s="2" t="s">
        <v>164</v>
      </c>
      <c r="C33" s="3" t="s">
        <v>567</v>
      </c>
      <c r="D33" s="3"/>
      <c r="E33" s="3" t="s">
        <v>166</v>
      </c>
      <c r="F33" s="3"/>
      <c r="G33" s="4">
        <v>17</v>
      </c>
      <c r="H33" s="3"/>
      <c r="I33" s="15">
        <v>282895395786</v>
      </c>
      <c r="J33" s="15"/>
      <c r="K33" s="15">
        <v>0</v>
      </c>
      <c r="L33" s="15"/>
      <c r="M33" s="15">
        <v>282895395786</v>
      </c>
      <c r="N33" s="15"/>
      <c r="O33" s="33">
        <v>1661374035992</v>
      </c>
      <c r="P33" s="15"/>
      <c r="Q33" s="15">
        <v>0</v>
      </c>
      <c r="R33" s="15"/>
      <c r="S33" s="15">
        <v>1661374035992</v>
      </c>
    </row>
    <row r="34" spans="1:19" ht="18.75" x14ac:dyDescent="0.45">
      <c r="A34" s="2" t="s">
        <v>161</v>
      </c>
      <c r="C34" s="3" t="s">
        <v>567</v>
      </c>
      <c r="D34" s="3"/>
      <c r="E34" s="3" t="s">
        <v>163</v>
      </c>
      <c r="F34" s="3"/>
      <c r="G34" s="4">
        <v>17</v>
      </c>
      <c r="H34" s="3"/>
      <c r="I34" s="15">
        <v>70335857191</v>
      </c>
      <c r="J34" s="15"/>
      <c r="K34" s="15">
        <v>0</v>
      </c>
      <c r="L34" s="15"/>
      <c r="M34" s="15">
        <v>70335857191</v>
      </c>
      <c r="N34" s="15"/>
      <c r="O34" s="33">
        <v>391918977557</v>
      </c>
      <c r="P34" s="15"/>
      <c r="Q34" s="15">
        <v>0</v>
      </c>
      <c r="R34" s="15"/>
      <c r="S34" s="15">
        <v>391918977557</v>
      </c>
    </row>
    <row r="35" spans="1:19" ht="18.75" x14ac:dyDescent="0.45">
      <c r="A35" s="2" t="s">
        <v>466</v>
      </c>
      <c r="C35" s="3" t="s">
        <v>567</v>
      </c>
      <c r="D35" s="3"/>
      <c r="E35" s="3" t="s">
        <v>467</v>
      </c>
      <c r="F35" s="3"/>
      <c r="G35" s="4">
        <v>15</v>
      </c>
      <c r="H35" s="3"/>
      <c r="I35" s="15">
        <v>0</v>
      </c>
      <c r="J35" s="15"/>
      <c r="K35" s="15">
        <v>0</v>
      </c>
      <c r="L35" s="15"/>
      <c r="M35" s="15">
        <v>0</v>
      </c>
      <c r="N35" s="15"/>
      <c r="O35" s="33">
        <v>28261002019</v>
      </c>
      <c r="P35" s="15"/>
      <c r="Q35" s="15">
        <v>0</v>
      </c>
      <c r="R35" s="15"/>
      <c r="S35" s="15">
        <v>28261002019</v>
      </c>
    </row>
    <row r="36" spans="1:19" ht="18.75" x14ac:dyDescent="0.45">
      <c r="A36" s="2" t="s">
        <v>158</v>
      </c>
      <c r="C36" s="3" t="s">
        <v>567</v>
      </c>
      <c r="D36" s="3"/>
      <c r="E36" s="3" t="s">
        <v>160</v>
      </c>
      <c r="F36" s="3"/>
      <c r="G36" s="4">
        <v>17</v>
      </c>
      <c r="H36" s="3"/>
      <c r="I36" s="15">
        <v>1282561</v>
      </c>
      <c r="J36" s="15"/>
      <c r="K36" s="15">
        <v>0</v>
      </c>
      <c r="L36" s="15"/>
      <c r="M36" s="15">
        <v>1282561</v>
      </c>
      <c r="N36" s="15"/>
      <c r="O36" s="33">
        <v>8341592</v>
      </c>
      <c r="P36" s="15"/>
      <c r="Q36" s="15">
        <v>0</v>
      </c>
      <c r="R36" s="15"/>
      <c r="S36" s="15">
        <v>8341592</v>
      </c>
    </row>
    <row r="37" spans="1:19" ht="18.75" x14ac:dyDescent="0.45">
      <c r="A37" s="2" t="s">
        <v>152</v>
      </c>
      <c r="C37" s="3" t="s">
        <v>567</v>
      </c>
      <c r="D37" s="3"/>
      <c r="E37" s="3" t="s">
        <v>154</v>
      </c>
      <c r="F37" s="3"/>
      <c r="G37" s="4">
        <v>15</v>
      </c>
      <c r="H37" s="3"/>
      <c r="I37" s="15">
        <v>11876894385</v>
      </c>
      <c r="J37" s="15"/>
      <c r="K37" s="15">
        <v>0</v>
      </c>
      <c r="L37" s="15"/>
      <c r="M37" s="15">
        <v>11876894385</v>
      </c>
      <c r="N37" s="15"/>
      <c r="O37" s="33">
        <v>74014519379</v>
      </c>
      <c r="P37" s="15"/>
      <c r="Q37" s="15">
        <v>0</v>
      </c>
      <c r="R37" s="15"/>
      <c r="S37" s="15">
        <v>74014519379</v>
      </c>
    </row>
    <row r="38" spans="1:19" ht="18.75" x14ac:dyDescent="0.45">
      <c r="A38" s="2" t="s">
        <v>122</v>
      </c>
      <c r="C38" s="3" t="s">
        <v>567</v>
      </c>
      <c r="D38" s="3"/>
      <c r="E38" s="3" t="s">
        <v>124</v>
      </c>
      <c r="F38" s="3"/>
      <c r="G38" s="4">
        <v>18</v>
      </c>
      <c r="H38" s="3"/>
      <c r="I38" s="15">
        <v>24691757367</v>
      </c>
      <c r="J38" s="15"/>
      <c r="K38" s="15">
        <v>0</v>
      </c>
      <c r="L38" s="15"/>
      <c r="M38" s="15">
        <v>24691757367</v>
      </c>
      <c r="N38" s="15"/>
      <c r="O38" s="33">
        <v>153737496561</v>
      </c>
      <c r="P38" s="15"/>
      <c r="Q38" s="15">
        <v>0</v>
      </c>
      <c r="R38" s="15"/>
      <c r="S38" s="15">
        <v>153737496561</v>
      </c>
    </row>
    <row r="39" spans="1:19" ht="18.75" x14ac:dyDescent="0.45">
      <c r="A39" s="2" t="s">
        <v>182</v>
      </c>
      <c r="C39" s="3" t="s">
        <v>567</v>
      </c>
      <c r="D39" s="3"/>
      <c r="E39" s="3" t="s">
        <v>184</v>
      </c>
      <c r="F39" s="3"/>
      <c r="G39" s="4">
        <v>18</v>
      </c>
      <c r="H39" s="3"/>
      <c r="I39" s="15">
        <v>57085088010</v>
      </c>
      <c r="J39" s="15"/>
      <c r="K39" s="15">
        <v>0</v>
      </c>
      <c r="L39" s="15"/>
      <c r="M39" s="15">
        <v>57085088010</v>
      </c>
      <c r="N39" s="15"/>
      <c r="O39" s="33">
        <v>342658622100</v>
      </c>
      <c r="P39" s="15"/>
      <c r="Q39" s="15">
        <v>0</v>
      </c>
      <c r="R39" s="15"/>
      <c r="S39" s="15">
        <v>342658622100</v>
      </c>
    </row>
    <row r="40" spans="1:19" ht="18.75" x14ac:dyDescent="0.45">
      <c r="A40" s="2" t="s">
        <v>190</v>
      </c>
      <c r="C40" s="3" t="s">
        <v>567</v>
      </c>
      <c r="D40" s="3"/>
      <c r="E40" s="3" t="s">
        <v>192</v>
      </c>
      <c r="F40" s="3"/>
      <c r="G40" s="4">
        <v>18</v>
      </c>
      <c r="H40" s="3"/>
      <c r="I40" s="15">
        <v>29766950405</v>
      </c>
      <c r="J40" s="15"/>
      <c r="K40" s="15">
        <v>0</v>
      </c>
      <c r="L40" s="15"/>
      <c r="M40" s="15">
        <v>29766950405</v>
      </c>
      <c r="N40" s="15"/>
      <c r="O40" s="33">
        <v>178839955185</v>
      </c>
      <c r="P40" s="15"/>
      <c r="Q40" s="15">
        <v>0</v>
      </c>
      <c r="R40" s="15"/>
      <c r="S40" s="15">
        <v>178839955185</v>
      </c>
    </row>
    <row r="41" spans="1:19" ht="18.75" x14ac:dyDescent="0.45">
      <c r="A41" s="2" t="s">
        <v>179</v>
      </c>
      <c r="C41" s="3" t="s">
        <v>567</v>
      </c>
      <c r="D41" s="3"/>
      <c r="E41" s="3" t="s">
        <v>181</v>
      </c>
      <c r="F41" s="3"/>
      <c r="G41" s="4">
        <v>16</v>
      </c>
      <c r="H41" s="3"/>
      <c r="I41" s="15">
        <v>2293798421</v>
      </c>
      <c r="J41" s="15"/>
      <c r="K41" s="15">
        <v>0</v>
      </c>
      <c r="L41" s="15"/>
      <c r="M41" s="15">
        <v>2293798421</v>
      </c>
      <c r="N41" s="15"/>
      <c r="O41" s="33">
        <v>14421567089</v>
      </c>
      <c r="P41" s="15"/>
      <c r="Q41" s="15">
        <v>0</v>
      </c>
      <c r="R41" s="15"/>
      <c r="S41" s="15">
        <v>14421567089</v>
      </c>
    </row>
    <row r="42" spans="1:19" ht="18.75" x14ac:dyDescent="0.45">
      <c r="A42" s="2" t="s">
        <v>468</v>
      </c>
      <c r="C42" s="3" t="s">
        <v>567</v>
      </c>
      <c r="D42" s="3"/>
      <c r="E42" s="3" t="s">
        <v>469</v>
      </c>
      <c r="F42" s="3"/>
      <c r="G42" s="4">
        <v>17</v>
      </c>
      <c r="H42" s="3"/>
      <c r="I42" s="15">
        <v>0</v>
      </c>
      <c r="J42" s="15"/>
      <c r="K42" s="15">
        <v>0</v>
      </c>
      <c r="L42" s="15"/>
      <c r="M42" s="15">
        <v>0</v>
      </c>
      <c r="N42" s="15"/>
      <c r="O42" s="33">
        <v>14047020313</v>
      </c>
      <c r="P42" s="15"/>
      <c r="Q42" s="15">
        <v>0</v>
      </c>
      <c r="R42" s="15"/>
      <c r="S42" s="15">
        <v>14047020313</v>
      </c>
    </row>
    <row r="43" spans="1:19" ht="18.75" x14ac:dyDescent="0.45">
      <c r="A43" s="2" t="s">
        <v>284</v>
      </c>
      <c r="C43" s="4">
        <v>30</v>
      </c>
      <c r="D43" s="3"/>
      <c r="E43" s="3" t="s">
        <v>567</v>
      </c>
      <c r="F43" s="3"/>
      <c r="G43" s="4">
        <v>0</v>
      </c>
      <c r="H43" s="3"/>
      <c r="I43" s="15">
        <v>106552359</v>
      </c>
      <c r="J43" s="15"/>
      <c r="K43" s="15">
        <v>0</v>
      </c>
      <c r="L43" s="15"/>
      <c r="M43" s="15">
        <v>106552359</v>
      </c>
      <c r="N43" s="15"/>
      <c r="O43" s="33">
        <v>1562852091</v>
      </c>
      <c r="P43" s="15"/>
      <c r="Q43" s="15">
        <v>0</v>
      </c>
      <c r="R43" s="15"/>
      <c r="S43" s="15">
        <v>1562852091</v>
      </c>
    </row>
    <row r="44" spans="1:19" ht="18.75" x14ac:dyDescent="0.45">
      <c r="A44" s="2" t="s">
        <v>288</v>
      </c>
      <c r="C44" s="4">
        <v>30</v>
      </c>
      <c r="D44" s="3"/>
      <c r="E44" s="3" t="s">
        <v>567</v>
      </c>
      <c r="F44" s="3"/>
      <c r="G44" s="4">
        <v>10</v>
      </c>
      <c r="H44" s="3"/>
      <c r="I44" s="15">
        <v>1989802</v>
      </c>
      <c r="J44" s="15"/>
      <c r="K44" s="15">
        <v>0</v>
      </c>
      <c r="L44" s="15"/>
      <c r="M44" s="15">
        <v>1989802</v>
      </c>
      <c r="N44" s="15"/>
      <c r="O44" s="33">
        <v>12085522</v>
      </c>
      <c r="P44" s="15"/>
      <c r="Q44" s="15">
        <v>0</v>
      </c>
      <c r="R44" s="15"/>
      <c r="S44" s="15">
        <v>12085522</v>
      </c>
    </row>
    <row r="45" spans="1:19" ht="18.75" x14ac:dyDescent="0.45">
      <c r="A45" s="2" t="s">
        <v>291</v>
      </c>
      <c r="C45" s="4">
        <v>29</v>
      </c>
      <c r="D45" s="3"/>
      <c r="E45" s="3" t="s">
        <v>567</v>
      </c>
      <c r="F45" s="3"/>
      <c r="G45" s="4">
        <v>0</v>
      </c>
      <c r="H45" s="3"/>
      <c r="I45" s="15">
        <v>0</v>
      </c>
      <c r="J45" s="15"/>
      <c r="K45" s="15">
        <v>0</v>
      </c>
      <c r="L45" s="15"/>
      <c r="M45" s="15">
        <v>0</v>
      </c>
      <c r="N45" s="15"/>
      <c r="O45" s="33">
        <v>20716422</v>
      </c>
      <c r="P45" s="15"/>
      <c r="Q45" s="15">
        <v>0</v>
      </c>
      <c r="R45" s="15"/>
      <c r="S45" s="15">
        <v>20716422</v>
      </c>
    </row>
    <row r="46" spans="1:19" ht="18.75" x14ac:dyDescent="0.45">
      <c r="A46" s="2" t="s">
        <v>294</v>
      </c>
      <c r="C46" s="4">
        <v>26</v>
      </c>
      <c r="D46" s="3"/>
      <c r="E46" s="3" t="s">
        <v>567</v>
      </c>
      <c r="F46" s="3"/>
      <c r="G46" s="4">
        <v>10</v>
      </c>
      <c r="H46" s="3"/>
      <c r="I46" s="15">
        <v>11320706</v>
      </c>
      <c r="J46" s="15"/>
      <c r="K46" s="15">
        <v>-362787</v>
      </c>
      <c r="L46" s="15"/>
      <c r="M46" s="15">
        <v>11683493</v>
      </c>
      <c r="N46" s="15"/>
      <c r="O46" s="33">
        <v>304363993</v>
      </c>
      <c r="P46" s="15"/>
      <c r="Q46" s="15">
        <v>7</v>
      </c>
      <c r="R46" s="15"/>
      <c r="S46" s="15">
        <v>304363986</v>
      </c>
    </row>
    <row r="47" spans="1:19" ht="18.75" x14ac:dyDescent="0.45">
      <c r="A47" s="2" t="s">
        <v>288</v>
      </c>
      <c r="C47" s="4">
        <v>25</v>
      </c>
      <c r="D47" s="3"/>
      <c r="E47" s="3" t="s">
        <v>567</v>
      </c>
      <c r="F47" s="3"/>
      <c r="G47" s="4">
        <v>10</v>
      </c>
      <c r="H47" s="3"/>
      <c r="I47" s="15">
        <v>1390405</v>
      </c>
      <c r="J47" s="15"/>
      <c r="K47" s="15">
        <v>1891</v>
      </c>
      <c r="L47" s="15"/>
      <c r="M47" s="15">
        <v>1388514</v>
      </c>
      <c r="N47" s="15"/>
      <c r="O47" s="33">
        <v>8442415</v>
      </c>
      <c r="P47" s="15"/>
      <c r="Q47" s="15">
        <v>11799</v>
      </c>
      <c r="R47" s="15"/>
      <c r="S47" s="15">
        <v>8430616</v>
      </c>
    </row>
    <row r="48" spans="1:19" ht="18.75" x14ac:dyDescent="0.45">
      <c r="A48" s="2" t="s">
        <v>309</v>
      </c>
      <c r="C48" s="4">
        <v>24</v>
      </c>
      <c r="D48" s="3"/>
      <c r="E48" s="3" t="s">
        <v>567</v>
      </c>
      <c r="F48" s="3"/>
      <c r="G48" s="4">
        <v>10</v>
      </c>
      <c r="H48" s="3"/>
      <c r="I48" s="15">
        <v>2992034</v>
      </c>
      <c r="J48" s="15"/>
      <c r="K48" s="15">
        <v>-645</v>
      </c>
      <c r="L48" s="15"/>
      <c r="M48" s="15">
        <v>2992679</v>
      </c>
      <c r="N48" s="15"/>
      <c r="O48" s="33">
        <v>18012020</v>
      </c>
      <c r="P48" s="15"/>
      <c r="Q48" s="15">
        <v>4099</v>
      </c>
      <c r="R48" s="15"/>
      <c r="S48" s="15">
        <v>18007921</v>
      </c>
    </row>
    <row r="49" spans="1:19" ht="18.75" x14ac:dyDescent="0.45">
      <c r="A49" s="2" t="s">
        <v>312</v>
      </c>
      <c r="C49" s="4">
        <v>1</v>
      </c>
      <c r="D49" s="3"/>
      <c r="E49" s="3" t="s">
        <v>567</v>
      </c>
      <c r="F49" s="3"/>
      <c r="G49" s="4">
        <v>0</v>
      </c>
      <c r="H49" s="3"/>
      <c r="I49" s="15">
        <v>0</v>
      </c>
      <c r="J49" s="15"/>
      <c r="K49" s="15">
        <v>0</v>
      </c>
      <c r="L49" s="15"/>
      <c r="M49" s="15">
        <v>0</v>
      </c>
      <c r="N49" s="15"/>
      <c r="O49" s="33">
        <v>18071</v>
      </c>
      <c r="P49" s="15"/>
      <c r="Q49" s="15">
        <v>0</v>
      </c>
      <c r="R49" s="15"/>
      <c r="S49" s="15">
        <v>18071</v>
      </c>
    </row>
    <row r="50" spans="1:19" ht="18.75" x14ac:dyDescent="0.45">
      <c r="A50" s="2" t="s">
        <v>315</v>
      </c>
      <c r="C50" s="4">
        <v>1</v>
      </c>
      <c r="D50" s="3"/>
      <c r="E50" s="3" t="s">
        <v>567</v>
      </c>
      <c r="F50" s="3"/>
      <c r="G50" s="4">
        <v>10</v>
      </c>
      <c r="H50" s="3"/>
      <c r="I50" s="15">
        <v>8066</v>
      </c>
      <c r="J50" s="15"/>
      <c r="K50" s="15">
        <v>0</v>
      </c>
      <c r="L50" s="15"/>
      <c r="M50" s="15">
        <v>8066</v>
      </c>
      <c r="N50" s="15"/>
      <c r="O50" s="33">
        <v>4336290</v>
      </c>
      <c r="P50" s="15"/>
      <c r="Q50" s="15">
        <v>2</v>
      </c>
      <c r="R50" s="15"/>
      <c r="S50" s="15">
        <v>4336288</v>
      </c>
    </row>
    <row r="51" spans="1:19" ht="18.75" x14ac:dyDescent="0.45">
      <c r="A51" s="2" t="s">
        <v>318</v>
      </c>
      <c r="C51" s="4">
        <v>1</v>
      </c>
      <c r="D51" s="3"/>
      <c r="E51" s="3" t="s">
        <v>567</v>
      </c>
      <c r="F51" s="3"/>
      <c r="G51" s="4">
        <v>0</v>
      </c>
      <c r="H51" s="3"/>
      <c r="I51" s="15">
        <v>2054</v>
      </c>
      <c r="J51" s="15"/>
      <c r="K51" s="15">
        <v>0</v>
      </c>
      <c r="L51" s="15"/>
      <c r="M51" s="15">
        <v>2054</v>
      </c>
      <c r="N51" s="15"/>
      <c r="O51" s="33">
        <v>30668</v>
      </c>
      <c r="P51" s="15"/>
      <c r="Q51" s="15">
        <v>0</v>
      </c>
      <c r="R51" s="15"/>
      <c r="S51" s="15">
        <v>30668</v>
      </c>
    </row>
    <row r="52" spans="1:19" ht="18.75" x14ac:dyDescent="0.45">
      <c r="A52" s="2" t="s">
        <v>321</v>
      </c>
      <c r="C52" s="4">
        <v>29</v>
      </c>
      <c r="D52" s="3"/>
      <c r="E52" s="3" t="s">
        <v>567</v>
      </c>
      <c r="F52" s="3"/>
      <c r="G52" s="4">
        <v>0</v>
      </c>
      <c r="H52" s="3"/>
      <c r="I52" s="15">
        <v>6164</v>
      </c>
      <c r="J52" s="15"/>
      <c r="K52" s="15">
        <v>0</v>
      </c>
      <c r="L52" s="15"/>
      <c r="M52" s="15">
        <v>6164</v>
      </c>
      <c r="N52" s="15"/>
      <c r="O52" s="33">
        <v>67182988</v>
      </c>
      <c r="P52" s="15"/>
      <c r="Q52" s="15">
        <v>0</v>
      </c>
      <c r="R52" s="15"/>
      <c r="S52" s="15">
        <v>67182988</v>
      </c>
    </row>
    <row r="53" spans="1:19" ht="18.75" x14ac:dyDescent="0.45">
      <c r="A53" s="2" t="s">
        <v>324</v>
      </c>
      <c r="C53" s="4">
        <v>1</v>
      </c>
      <c r="D53" s="3"/>
      <c r="E53" s="3" t="s">
        <v>567</v>
      </c>
      <c r="F53" s="3"/>
      <c r="G53" s="4">
        <v>0</v>
      </c>
      <c r="H53" s="3"/>
      <c r="I53" s="15">
        <v>1589041</v>
      </c>
      <c r="J53" s="15"/>
      <c r="K53" s="15">
        <v>0</v>
      </c>
      <c r="L53" s="15"/>
      <c r="M53" s="15">
        <v>1589041</v>
      </c>
      <c r="N53" s="15"/>
      <c r="O53" s="33">
        <v>5727502</v>
      </c>
      <c r="P53" s="15"/>
      <c r="Q53" s="15">
        <v>0</v>
      </c>
      <c r="R53" s="15"/>
      <c r="S53" s="15">
        <v>5727502</v>
      </c>
    </row>
    <row r="54" spans="1:19" ht="18.75" x14ac:dyDescent="0.45">
      <c r="A54" s="2" t="s">
        <v>291</v>
      </c>
      <c r="C54" s="4">
        <v>14</v>
      </c>
      <c r="D54" s="3"/>
      <c r="E54" s="3" t="s">
        <v>567</v>
      </c>
      <c r="F54" s="3"/>
      <c r="G54" s="4">
        <v>18</v>
      </c>
      <c r="H54" s="3"/>
      <c r="I54" s="15">
        <v>0</v>
      </c>
      <c r="J54" s="15"/>
      <c r="K54" s="15">
        <v>0</v>
      </c>
      <c r="L54" s="15"/>
      <c r="M54" s="15">
        <v>0</v>
      </c>
      <c r="N54" s="15"/>
      <c r="O54" s="33">
        <v>26038356135</v>
      </c>
      <c r="P54" s="15"/>
      <c r="Q54" s="15">
        <v>0</v>
      </c>
      <c r="R54" s="15"/>
      <c r="S54" s="15">
        <v>26038356135</v>
      </c>
    </row>
    <row r="55" spans="1:19" ht="18.75" x14ac:dyDescent="0.45">
      <c r="A55" s="2" t="s">
        <v>327</v>
      </c>
      <c r="C55" s="4">
        <v>17</v>
      </c>
      <c r="D55" s="3"/>
      <c r="E55" s="3" t="s">
        <v>567</v>
      </c>
      <c r="F55" s="3"/>
      <c r="G55" s="4">
        <v>0</v>
      </c>
      <c r="H55" s="3"/>
      <c r="I55" s="15">
        <v>6215</v>
      </c>
      <c r="J55" s="15"/>
      <c r="K55" s="15">
        <v>0</v>
      </c>
      <c r="L55" s="15"/>
      <c r="M55" s="15">
        <v>6215</v>
      </c>
      <c r="N55" s="15"/>
      <c r="O55" s="33">
        <v>29021</v>
      </c>
      <c r="P55" s="15"/>
      <c r="Q55" s="15">
        <v>0</v>
      </c>
      <c r="R55" s="15"/>
      <c r="S55" s="15">
        <v>29021</v>
      </c>
    </row>
    <row r="56" spans="1:19" ht="18.75" x14ac:dyDescent="0.45">
      <c r="A56" s="2" t="s">
        <v>330</v>
      </c>
      <c r="C56" s="4">
        <v>1</v>
      </c>
      <c r="D56" s="3"/>
      <c r="E56" s="3" t="s">
        <v>567</v>
      </c>
      <c r="F56" s="3"/>
      <c r="G56" s="4">
        <v>18</v>
      </c>
      <c r="H56" s="3"/>
      <c r="I56" s="15">
        <v>71506849296</v>
      </c>
      <c r="J56" s="15"/>
      <c r="K56" s="15">
        <v>3</v>
      </c>
      <c r="L56" s="15"/>
      <c r="M56" s="15">
        <v>71506849293</v>
      </c>
      <c r="N56" s="15"/>
      <c r="O56" s="33">
        <v>441369862896</v>
      </c>
      <c r="P56" s="15"/>
      <c r="Q56" s="15">
        <v>11</v>
      </c>
      <c r="R56" s="15"/>
      <c r="S56" s="15">
        <v>441369862885</v>
      </c>
    </row>
    <row r="57" spans="1:19" ht="18.75" x14ac:dyDescent="0.45">
      <c r="A57" s="2" t="s">
        <v>470</v>
      </c>
      <c r="C57" s="4">
        <v>28</v>
      </c>
      <c r="D57" s="3"/>
      <c r="E57" s="3" t="s">
        <v>567</v>
      </c>
      <c r="F57" s="3"/>
      <c r="G57" s="4">
        <v>18</v>
      </c>
      <c r="H57" s="3"/>
      <c r="I57" s="15">
        <v>0</v>
      </c>
      <c r="J57" s="15"/>
      <c r="K57" s="15">
        <v>0</v>
      </c>
      <c r="L57" s="15"/>
      <c r="M57" s="15">
        <v>0</v>
      </c>
      <c r="N57" s="15"/>
      <c r="O57" s="33">
        <v>34775580844</v>
      </c>
      <c r="P57" s="15"/>
      <c r="Q57" s="15">
        <v>0</v>
      </c>
      <c r="R57" s="15"/>
      <c r="S57" s="15">
        <v>34775580844</v>
      </c>
    </row>
    <row r="58" spans="1:19" ht="18.75" x14ac:dyDescent="0.45">
      <c r="A58" s="2" t="s">
        <v>470</v>
      </c>
      <c r="C58" s="4">
        <v>3</v>
      </c>
      <c r="D58" s="3"/>
      <c r="E58" s="3" t="s">
        <v>567</v>
      </c>
      <c r="F58" s="3"/>
      <c r="G58" s="4">
        <v>18</v>
      </c>
      <c r="H58" s="3"/>
      <c r="I58" s="15">
        <v>0</v>
      </c>
      <c r="J58" s="15"/>
      <c r="K58" s="15">
        <v>0</v>
      </c>
      <c r="L58" s="15"/>
      <c r="M58" s="15">
        <v>0</v>
      </c>
      <c r="N58" s="15"/>
      <c r="O58" s="33">
        <v>61334997703</v>
      </c>
      <c r="P58" s="15"/>
      <c r="Q58" s="15">
        <v>0</v>
      </c>
      <c r="R58" s="15"/>
      <c r="S58" s="15">
        <v>61334997703</v>
      </c>
    </row>
    <row r="59" spans="1:19" ht="18.75" x14ac:dyDescent="0.45">
      <c r="A59" s="2" t="s">
        <v>349</v>
      </c>
      <c r="C59" s="4">
        <v>16</v>
      </c>
      <c r="D59" s="3"/>
      <c r="E59" s="3" t="s">
        <v>567</v>
      </c>
      <c r="F59" s="3"/>
      <c r="G59" s="4">
        <v>18</v>
      </c>
      <c r="H59" s="3"/>
      <c r="I59" s="15">
        <v>0</v>
      </c>
      <c r="J59" s="15"/>
      <c r="K59" s="15">
        <v>0</v>
      </c>
      <c r="L59" s="15"/>
      <c r="M59" s="15">
        <v>0</v>
      </c>
      <c r="N59" s="15"/>
      <c r="O59" s="33">
        <v>5573770487</v>
      </c>
      <c r="P59" s="15"/>
      <c r="Q59" s="15">
        <v>0</v>
      </c>
      <c r="R59" s="15"/>
      <c r="S59" s="15">
        <v>5573770487</v>
      </c>
    </row>
    <row r="60" spans="1:19" ht="18.75" x14ac:dyDescent="0.45">
      <c r="A60" s="2" t="s">
        <v>337</v>
      </c>
      <c r="C60" s="4">
        <v>17</v>
      </c>
      <c r="D60" s="3"/>
      <c r="E60" s="3" t="s">
        <v>567</v>
      </c>
      <c r="F60" s="3"/>
      <c r="G60" s="4">
        <v>10</v>
      </c>
      <c r="H60" s="3"/>
      <c r="I60" s="15">
        <v>6110</v>
      </c>
      <c r="J60" s="15"/>
      <c r="K60" s="15">
        <v>1</v>
      </c>
      <c r="L60" s="15"/>
      <c r="M60" s="15">
        <v>6109</v>
      </c>
      <c r="N60" s="15"/>
      <c r="O60" s="33">
        <v>94749599</v>
      </c>
      <c r="P60" s="15"/>
      <c r="Q60" s="15">
        <v>20</v>
      </c>
      <c r="R60" s="15"/>
      <c r="S60" s="15">
        <v>94749579</v>
      </c>
    </row>
    <row r="61" spans="1:19" ht="18.75" x14ac:dyDescent="0.45">
      <c r="A61" s="2" t="s">
        <v>340</v>
      </c>
      <c r="C61" s="4">
        <v>30</v>
      </c>
      <c r="D61" s="3"/>
      <c r="E61" s="3" t="s">
        <v>567</v>
      </c>
      <c r="F61" s="3"/>
      <c r="G61" s="4">
        <v>10</v>
      </c>
      <c r="H61" s="3"/>
      <c r="I61" s="15">
        <v>0</v>
      </c>
      <c r="J61" s="15"/>
      <c r="K61" s="15">
        <v>0</v>
      </c>
      <c r="L61" s="15"/>
      <c r="M61" s="15">
        <v>0</v>
      </c>
      <c r="N61" s="15"/>
      <c r="O61" s="33">
        <v>273972663</v>
      </c>
      <c r="P61" s="15"/>
      <c r="Q61" s="15">
        <v>0</v>
      </c>
      <c r="R61" s="15"/>
      <c r="S61" s="15">
        <v>273972663</v>
      </c>
    </row>
    <row r="62" spans="1:19" ht="18.75" x14ac:dyDescent="0.45">
      <c r="A62" s="2" t="s">
        <v>291</v>
      </c>
      <c r="C62" s="4">
        <v>10</v>
      </c>
      <c r="D62" s="3"/>
      <c r="E62" s="3" t="s">
        <v>567</v>
      </c>
      <c r="F62" s="3"/>
      <c r="G62" s="4">
        <v>19</v>
      </c>
      <c r="H62" s="3"/>
      <c r="I62" s="15">
        <v>0</v>
      </c>
      <c r="J62" s="15"/>
      <c r="K62" s="15">
        <v>0</v>
      </c>
      <c r="L62" s="15"/>
      <c r="M62" s="15">
        <v>0</v>
      </c>
      <c r="N62" s="15"/>
      <c r="O62" s="33">
        <v>5726027400</v>
      </c>
      <c r="P62" s="15"/>
      <c r="Q62" s="15">
        <v>0</v>
      </c>
      <c r="R62" s="15"/>
      <c r="S62" s="15">
        <v>5726027400</v>
      </c>
    </row>
    <row r="63" spans="1:19" ht="18.75" x14ac:dyDescent="0.45">
      <c r="A63" s="2" t="s">
        <v>343</v>
      </c>
      <c r="C63" s="4">
        <v>1</v>
      </c>
      <c r="D63" s="3"/>
      <c r="E63" s="3" t="s">
        <v>567</v>
      </c>
      <c r="F63" s="3"/>
      <c r="G63" s="4">
        <v>10</v>
      </c>
      <c r="H63" s="3"/>
      <c r="I63" s="15">
        <v>297988</v>
      </c>
      <c r="J63" s="15"/>
      <c r="K63" s="15">
        <v>82</v>
      </c>
      <c r="L63" s="15"/>
      <c r="M63" s="15">
        <v>297906</v>
      </c>
      <c r="N63" s="15"/>
      <c r="O63" s="33">
        <v>197293133</v>
      </c>
      <c r="P63" s="15"/>
      <c r="Q63" s="15">
        <v>927</v>
      </c>
      <c r="R63" s="15"/>
      <c r="S63" s="15">
        <v>197292206</v>
      </c>
    </row>
    <row r="64" spans="1:19" ht="18.75" x14ac:dyDescent="0.45">
      <c r="A64" s="2" t="s">
        <v>343</v>
      </c>
      <c r="C64" s="4">
        <v>1</v>
      </c>
      <c r="D64" s="3"/>
      <c r="E64" s="3" t="s">
        <v>567</v>
      </c>
      <c r="F64" s="3"/>
      <c r="G64" s="4">
        <v>18</v>
      </c>
      <c r="H64" s="3"/>
      <c r="I64" s="15">
        <v>0</v>
      </c>
      <c r="J64" s="15"/>
      <c r="K64" s="15">
        <v>0</v>
      </c>
      <c r="L64" s="15"/>
      <c r="M64" s="15">
        <v>0</v>
      </c>
      <c r="N64" s="15"/>
      <c r="O64" s="33">
        <v>15583561626</v>
      </c>
      <c r="P64" s="15"/>
      <c r="Q64" s="15">
        <v>0</v>
      </c>
      <c r="R64" s="15"/>
      <c r="S64" s="15">
        <v>15583561626</v>
      </c>
    </row>
    <row r="65" spans="1:19" ht="18.75" x14ac:dyDescent="0.45">
      <c r="A65" s="2" t="s">
        <v>340</v>
      </c>
      <c r="C65" s="4">
        <v>1</v>
      </c>
      <c r="D65" s="3"/>
      <c r="E65" s="3" t="s">
        <v>567</v>
      </c>
      <c r="F65" s="3"/>
      <c r="G65" s="4">
        <v>18</v>
      </c>
      <c r="H65" s="3"/>
      <c r="I65" s="15">
        <v>0</v>
      </c>
      <c r="J65" s="15"/>
      <c r="K65" s="15">
        <v>0</v>
      </c>
      <c r="L65" s="15"/>
      <c r="M65" s="15">
        <v>0</v>
      </c>
      <c r="N65" s="15"/>
      <c r="O65" s="33">
        <v>40931504937</v>
      </c>
      <c r="P65" s="15"/>
      <c r="Q65" s="15">
        <v>0</v>
      </c>
      <c r="R65" s="15"/>
      <c r="S65" s="15">
        <v>40931504937</v>
      </c>
    </row>
    <row r="66" spans="1:19" ht="18.75" x14ac:dyDescent="0.45">
      <c r="A66" s="2" t="s">
        <v>321</v>
      </c>
      <c r="C66" s="4">
        <v>8</v>
      </c>
      <c r="D66" s="3"/>
      <c r="E66" s="3" t="s">
        <v>567</v>
      </c>
      <c r="F66" s="3"/>
      <c r="G66" s="4">
        <v>21</v>
      </c>
      <c r="H66" s="3"/>
      <c r="I66" s="15">
        <v>0</v>
      </c>
      <c r="J66" s="15"/>
      <c r="K66" s="15">
        <v>0</v>
      </c>
      <c r="L66" s="15"/>
      <c r="M66" s="15">
        <v>0</v>
      </c>
      <c r="N66" s="15"/>
      <c r="O66" s="33">
        <v>48328767088</v>
      </c>
      <c r="P66" s="15"/>
      <c r="Q66" s="15">
        <v>0</v>
      </c>
      <c r="R66" s="15"/>
      <c r="S66" s="15">
        <v>48328767088</v>
      </c>
    </row>
    <row r="67" spans="1:19" ht="18.75" x14ac:dyDescent="0.45">
      <c r="A67" s="2" t="s">
        <v>471</v>
      </c>
      <c r="C67" s="4">
        <v>8</v>
      </c>
      <c r="D67" s="3"/>
      <c r="E67" s="3" t="s">
        <v>567</v>
      </c>
      <c r="F67" s="3"/>
      <c r="G67" s="4">
        <v>21</v>
      </c>
      <c r="H67" s="3"/>
      <c r="I67" s="15">
        <v>0</v>
      </c>
      <c r="J67" s="15"/>
      <c r="K67" s="15">
        <v>0</v>
      </c>
      <c r="L67" s="15"/>
      <c r="M67" s="15">
        <v>0</v>
      </c>
      <c r="N67" s="15"/>
      <c r="O67" s="33">
        <v>34520547900</v>
      </c>
      <c r="P67" s="15"/>
      <c r="Q67" s="15">
        <v>0</v>
      </c>
      <c r="R67" s="15"/>
      <c r="S67" s="15">
        <v>34520547900</v>
      </c>
    </row>
    <row r="68" spans="1:19" ht="18.75" x14ac:dyDescent="0.45">
      <c r="A68" s="2" t="s">
        <v>340</v>
      </c>
      <c r="C68" s="4">
        <v>1</v>
      </c>
      <c r="D68" s="3"/>
      <c r="E68" s="3" t="s">
        <v>567</v>
      </c>
      <c r="F68" s="3"/>
      <c r="G68" s="4">
        <v>18</v>
      </c>
      <c r="H68" s="3"/>
      <c r="I68" s="15">
        <v>0</v>
      </c>
      <c r="J68" s="15"/>
      <c r="K68" s="15">
        <v>0</v>
      </c>
      <c r="L68" s="15"/>
      <c r="M68" s="15">
        <v>0</v>
      </c>
      <c r="N68" s="15"/>
      <c r="O68" s="33">
        <v>12279450306</v>
      </c>
      <c r="P68" s="15"/>
      <c r="Q68" s="15">
        <v>0</v>
      </c>
      <c r="R68" s="15"/>
      <c r="S68" s="15">
        <v>12279450306</v>
      </c>
    </row>
    <row r="69" spans="1:19" ht="18.75" x14ac:dyDescent="0.45">
      <c r="A69" s="2" t="s">
        <v>321</v>
      </c>
      <c r="C69" s="4">
        <v>30</v>
      </c>
      <c r="D69" s="3"/>
      <c r="E69" s="3" t="s">
        <v>567</v>
      </c>
      <c r="F69" s="3"/>
      <c r="G69" s="4">
        <v>21</v>
      </c>
      <c r="H69" s="3"/>
      <c r="I69" s="15">
        <v>0</v>
      </c>
      <c r="J69" s="15"/>
      <c r="K69" s="15">
        <v>0</v>
      </c>
      <c r="L69" s="15"/>
      <c r="M69" s="15">
        <v>0</v>
      </c>
      <c r="N69" s="15"/>
      <c r="O69" s="33">
        <v>48799348893</v>
      </c>
      <c r="P69" s="15"/>
      <c r="Q69" s="15">
        <v>0</v>
      </c>
      <c r="R69" s="15"/>
      <c r="S69" s="15">
        <v>48799348893</v>
      </c>
    </row>
    <row r="70" spans="1:19" ht="18.75" x14ac:dyDescent="0.45">
      <c r="A70" s="2" t="s">
        <v>471</v>
      </c>
      <c r="C70" s="4">
        <v>30</v>
      </c>
      <c r="D70" s="3"/>
      <c r="E70" s="3" t="s">
        <v>567</v>
      </c>
      <c r="F70" s="3"/>
      <c r="G70" s="4">
        <v>21</v>
      </c>
      <c r="H70" s="3"/>
      <c r="I70" s="15">
        <v>0</v>
      </c>
      <c r="J70" s="15"/>
      <c r="K70" s="15">
        <v>0</v>
      </c>
      <c r="L70" s="15"/>
      <c r="M70" s="15">
        <v>0</v>
      </c>
      <c r="N70" s="15"/>
      <c r="O70" s="33">
        <v>34767123245</v>
      </c>
      <c r="P70" s="15"/>
      <c r="Q70" s="15">
        <v>0</v>
      </c>
      <c r="R70" s="15"/>
      <c r="S70" s="15">
        <v>34767123245</v>
      </c>
    </row>
    <row r="71" spans="1:19" ht="18.75" x14ac:dyDescent="0.45">
      <c r="A71" s="2" t="s">
        <v>472</v>
      </c>
      <c r="C71" s="4">
        <v>11</v>
      </c>
      <c r="D71" s="3"/>
      <c r="E71" s="3" t="s">
        <v>567</v>
      </c>
      <c r="F71" s="3"/>
      <c r="G71" s="4">
        <v>21</v>
      </c>
      <c r="H71" s="3"/>
      <c r="I71" s="15">
        <v>0</v>
      </c>
      <c r="J71" s="15"/>
      <c r="K71" s="15">
        <v>0</v>
      </c>
      <c r="L71" s="15"/>
      <c r="M71" s="15">
        <v>0</v>
      </c>
      <c r="N71" s="15"/>
      <c r="O71" s="33">
        <v>41136986280</v>
      </c>
      <c r="P71" s="15"/>
      <c r="Q71" s="15">
        <v>0</v>
      </c>
      <c r="R71" s="15"/>
      <c r="S71" s="15">
        <v>41136986280</v>
      </c>
    </row>
    <row r="72" spans="1:19" ht="18.75" x14ac:dyDescent="0.45">
      <c r="A72" s="2" t="s">
        <v>361</v>
      </c>
      <c r="C72" s="4">
        <v>1</v>
      </c>
      <c r="D72" s="3"/>
      <c r="E72" s="3" t="s">
        <v>567</v>
      </c>
      <c r="F72" s="3"/>
      <c r="G72" s="4">
        <v>18</v>
      </c>
      <c r="H72" s="3"/>
      <c r="I72" s="15">
        <v>0</v>
      </c>
      <c r="J72" s="15"/>
      <c r="K72" s="15">
        <v>0</v>
      </c>
      <c r="L72" s="15"/>
      <c r="M72" s="15">
        <v>0</v>
      </c>
      <c r="N72" s="15"/>
      <c r="O72" s="33">
        <v>61397257282</v>
      </c>
      <c r="P72" s="15"/>
      <c r="Q72" s="15">
        <v>0</v>
      </c>
      <c r="R72" s="15"/>
      <c r="S72" s="15">
        <v>61397257282</v>
      </c>
    </row>
    <row r="73" spans="1:19" ht="18.75" x14ac:dyDescent="0.45">
      <c r="A73" s="2" t="s">
        <v>284</v>
      </c>
      <c r="C73" s="4">
        <v>1</v>
      </c>
      <c r="D73" s="3"/>
      <c r="E73" s="3" t="s">
        <v>567</v>
      </c>
      <c r="F73" s="3"/>
      <c r="G73" s="4">
        <v>18</v>
      </c>
      <c r="H73" s="3"/>
      <c r="I73" s="15">
        <v>0</v>
      </c>
      <c r="J73" s="15"/>
      <c r="K73" s="15">
        <v>0</v>
      </c>
      <c r="L73" s="15"/>
      <c r="M73" s="15">
        <v>0</v>
      </c>
      <c r="N73" s="15"/>
      <c r="O73" s="33">
        <v>81863011750</v>
      </c>
      <c r="P73" s="15"/>
      <c r="Q73" s="15">
        <v>0</v>
      </c>
      <c r="R73" s="15"/>
      <c r="S73" s="15">
        <v>81863011750</v>
      </c>
    </row>
    <row r="74" spans="1:19" ht="18.75" x14ac:dyDescent="0.45">
      <c r="A74" s="2" t="s">
        <v>353</v>
      </c>
      <c r="C74" s="4">
        <v>16</v>
      </c>
      <c r="D74" s="3"/>
      <c r="E74" s="3" t="s">
        <v>567</v>
      </c>
      <c r="F74" s="3"/>
      <c r="G74" s="4">
        <v>20</v>
      </c>
      <c r="H74" s="3"/>
      <c r="I74" s="15">
        <v>0</v>
      </c>
      <c r="J74" s="15"/>
      <c r="K74" s="15">
        <v>0</v>
      </c>
      <c r="L74" s="15"/>
      <c r="M74" s="15">
        <v>0</v>
      </c>
      <c r="N74" s="15"/>
      <c r="O74" s="33">
        <v>36164383530</v>
      </c>
      <c r="P74" s="15"/>
      <c r="Q74" s="15">
        <v>0</v>
      </c>
      <c r="R74" s="15"/>
      <c r="S74" s="15">
        <v>36164383530</v>
      </c>
    </row>
    <row r="75" spans="1:19" ht="18.75" x14ac:dyDescent="0.45">
      <c r="A75" s="2" t="s">
        <v>346</v>
      </c>
      <c r="C75" s="4">
        <v>1</v>
      </c>
      <c r="D75" s="3"/>
      <c r="E75" s="3" t="s">
        <v>567</v>
      </c>
      <c r="F75" s="3"/>
      <c r="G75" s="4">
        <v>18</v>
      </c>
      <c r="H75" s="3"/>
      <c r="I75" s="15">
        <v>7190132280</v>
      </c>
      <c r="J75" s="15"/>
      <c r="K75" s="15">
        <v>-2</v>
      </c>
      <c r="L75" s="15"/>
      <c r="M75" s="15">
        <v>7190132282</v>
      </c>
      <c r="N75" s="15"/>
      <c r="O75" s="33">
        <v>106895337630</v>
      </c>
      <c r="P75" s="15"/>
      <c r="Q75" s="15">
        <v>0</v>
      </c>
      <c r="R75" s="15"/>
      <c r="S75" s="15">
        <v>106895337630</v>
      </c>
    </row>
    <row r="76" spans="1:19" ht="18.75" x14ac:dyDescent="0.45">
      <c r="A76" s="2" t="s">
        <v>361</v>
      </c>
      <c r="C76" s="4">
        <v>1</v>
      </c>
      <c r="D76" s="3"/>
      <c r="E76" s="3" t="s">
        <v>567</v>
      </c>
      <c r="F76" s="3"/>
      <c r="G76" s="4">
        <v>18</v>
      </c>
      <c r="H76" s="3"/>
      <c r="I76" s="15">
        <v>0</v>
      </c>
      <c r="J76" s="15"/>
      <c r="K76" s="15">
        <v>0</v>
      </c>
      <c r="L76" s="15"/>
      <c r="M76" s="15">
        <v>0</v>
      </c>
      <c r="N76" s="15"/>
      <c r="O76" s="33">
        <v>20465753268</v>
      </c>
      <c r="P76" s="15"/>
      <c r="Q76" s="15">
        <v>0</v>
      </c>
      <c r="R76" s="15"/>
      <c r="S76" s="15">
        <v>20465753268</v>
      </c>
    </row>
    <row r="77" spans="1:19" ht="18.75" x14ac:dyDescent="0.45">
      <c r="A77" s="2" t="s">
        <v>353</v>
      </c>
      <c r="C77" s="4">
        <v>29</v>
      </c>
      <c r="D77" s="3"/>
      <c r="E77" s="3" t="s">
        <v>567</v>
      </c>
      <c r="F77" s="3"/>
      <c r="G77" s="4">
        <v>20</v>
      </c>
      <c r="H77" s="3"/>
      <c r="I77" s="15">
        <v>0</v>
      </c>
      <c r="J77" s="15"/>
      <c r="K77" s="15">
        <v>0</v>
      </c>
      <c r="L77" s="15"/>
      <c r="M77" s="15">
        <v>0</v>
      </c>
      <c r="N77" s="15"/>
      <c r="O77" s="33">
        <v>111123287817</v>
      </c>
      <c r="P77" s="15"/>
      <c r="Q77" s="15">
        <v>0</v>
      </c>
      <c r="R77" s="15"/>
      <c r="S77" s="15">
        <v>111123287817</v>
      </c>
    </row>
    <row r="78" spans="1:19" ht="18.75" x14ac:dyDescent="0.45">
      <c r="A78" s="2" t="s">
        <v>353</v>
      </c>
      <c r="C78" s="4">
        <v>18</v>
      </c>
      <c r="D78" s="3"/>
      <c r="E78" s="3" t="s">
        <v>567</v>
      </c>
      <c r="F78" s="3"/>
      <c r="G78" s="4">
        <v>8</v>
      </c>
      <c r="H78" s="3"/>
      <c r="I78" s="15">
        <v>24305978</v>
      </c>
      <c r="J78" s="15"/>
      <c r="K78" s="15">
        <v>-120425</v>
      </c>
      <c r="L78" s="15"/>
      <c r="M78" s="15">
        <v>24426403</v>
      </c>
      <c r="N78" s="15"/>
      <c r="O78" s="33">
        <v>255506273</v>
      </c>
      <c r="P78" s="15"/>
      <c r="Q78" s="15">
        <v>28230</v>
      </c>
      <c r="R78" s="15"/>
      <c r="S78" s="15">
        <v>255478043</v>
      </c>
    </row>
    <row r="79" spans="1:19" ht="18.75" x14ac:dyDescent="0.45">
      <c r="A79" s="2" t="s">
        <v>413</v>
      </c>
      <c r="C79" s="4">
        <v>27</v>
      </c>
      <c r="D79" s="3"/>
      <c r="E79" s="3" t="s">
        <v>567</v>
      </c>
      <c r="F79" s="3"/>
      <c r="G79" s="4">
        <v>20</v>
      </c>
      <c r="H79" s="3"/>
      <c r="I79" s="15">
        <v>0</v>
      </c>
      <c r="J79" s="15"/>
      <c r="K79" s="15">
        <v>0</v>
      </c>
      <c r="L79" s="15"/>
      <c r="M79" s="15">
        <v>0</v>
      </c>
      <c r="N79" s="15"/>
      <c r="O79" s="33">
        <v>40821917835</v>
      </c>
      <c r="P79" s="15"/>
      <c r="Q79" s="15">
        <v>0</v>
      </c>
      <c r="R79" s="15"/>
      <c r="S79" s="15">
        <v>40821917835</v>
      </c>
    </row>
    <row r="80" spans="1:19" ht="18.75" x14ac:dyDescent="0.45">
      <c r="A80" s="2" t="s">
        <v>299</v>
      </c>
      <c r="C80" s="4">
        <v>1</v>
      </c>
      <c r="D80" s="3"/>
      <c r="E80" s="3" t="s">
        <v>567</v>
      </c>
      <c r="F80" s="3"/>
      <c r="G80" s="4">
        <v>18</v>
      </c>
      <c r="H80" s="3"/>
      <c r="I80" s="15">
        <v>0</v>
      </c>
      <c r="J80" s="15"/>
      <c r="K80" s="15">
        <v>0</v>
      </c>
      <c r="L80" s="15"/>
      <c r="M80" s="15">
        <v>0</v>
      </c>
      <c r="N80" s="15"/>
      <c r="O80" s="33">
        <v>33830135293</v>
      </c>
      <c r="P80" s="15"/>
      <c r="Q80" s="15">
        <v>0</v>
      </c>
      <c r="R80" s="15"/>
      <c r="S80" s="15">
        <v>33830135293</v>
      </c>
    </row>
    <row r="81" spans="1:19" ht="18.75" x14ac:dyDescent="0.45">
      <c r="A81" s="2" t="s">
        <v>356</v>
      </c>
      <c r="C81" s="4">
        <v>1</v>
      </c>
      <c r="D81" s="3"/>
      <c r="E81" s="3" t="s">
        <v>567</v>
      </c>
      <c r="F81" s="3"/>
      <c r="G81" s="4">
        <v>18</v>
      </c>
      <c r="H81" s="3"/>
      <c r="I81" s="15">
        <v>14301369836</v>
      </c>
      <c r="J81" s="15"/>
      <c r="K81" s="15">
        <v>0</v>
      </c>
      <c r="L81" s="15"/>
      <c r="M81" s="15">
        <v>14301369836</v>
      </c>
      <c r="N81" s="15"/>
      <c r="O81" s="33">
        <v>88273972436</v>
      </c>
      <c r="P81" s="15"/>
      <c r="Q81" s="15">
        <v>2</v>
      </c>
      <c r="R81" s="15"/>
      <c r="S81" s="15">
        <v>88273972434</v>
      </c>
    </row>
    <row r="82" spans="1:19" ht="18.75" x14ac:dyDescent="0.45">
      <c r="A82" s="2" t="s">
        <v>364</v>
      </c>
      <c r="C82" s="4">
        <v>1</v>
      </c>
      <c r="D82" s="3"/>
      <c r="E82" s="3" t="s">
        <v>567</v>
      </c>
      <c r="F82" s="3"/>
      <c r="G82" s="4">
        <v>18</v>
      </c>
      <c r="H82" s="3"/>
      <c r="I82" s="15">
        <v>0</v>
      </c>
      <c r="J82" s="15"/>
      <c r="K82" s="15">
        <v>0</v>
      </c>
      <c r="L82" s="15"/>
      <c r="M82" s="15">
        <v>0</v>
      </c>
      <c r="N82" s="15"/>
      <c r="O82" s="33">
        <v>81863009750</v>
      </c>
      <c r="P82" s="15"/>
      <c r="Q82" s="15">
        <v>0</v>
      </c>
      <c r="R82" s="15"/>
      <c r="S82" s="15">
        <v>81863009750</v>
      </c>
    </row>
    <row r="83" spans="1:19" ht="18.75" x14ac:dyDescent="0.45">
      <c r="A83" s="2" t="s">
        <v>356</v>
      </c>
      <c r="C83" s="4">
        <v>1</v>
      </c>
      <c r="D83" s="3"/>
      <c r="E83" s="3" t="s">
        <v>567</v>
      </c>
      <c r="F83" s="3"/>
      <c r="G83" s="4">
        <v>18</v>
      </c>
      <c r="H83" s="3"/>
      <c r="I83" s="15">
        <v>14301369860</v>
      </c>
      <c r="J83" s="15"/>
      <c r="K83" s="15">
        <v>0</v>
      </c>
      <c r="L83" s="15"/>
      <c r="M83" s="15">
        <v>14301369860</v>
      </c>
      <c r="N83" s="15"/>
      <c r="O83" s="33">
        <v>88273972560</v>
      </c>
      <c r="P83" s="15"/>
      <c r="Q83" s="15">
        <v>0</v>
      </c>
      <c r="R83" s="15"/>
      <c r="S83" s="15">
        <v>88273972560</v>
      </c>
    </row>
    <row r="84" spans="1:19" ht="18.75" x14ac:dyDescent="0.45">
      <c r="A84" s="2" t="s">
        <v>361</v>
      </c>
      <c r="C84" s="4">
        <v>30</v>
      </c>
      <c r="D84" s="3"/>
      <c r="E84" s="3" t="s">
        <v>567</v>
      </c>
      <c r="F84" s="3"/>
      <c r="G84" s="4">
        <v>18</v>
      </c>
      <c r="H84" s="3"/>
      <c r="I84" s="15">
        <v>15016438351</v>
      </c>
      <c r="J84" s="15"/>
      <c r="K84" s="15">
        <v>0</v>
      </c>
      <c r="L84" s="15"/>
      <c r="M84" s="15">
        <v>15016438351</v>
      </c>
      <c r="N84" s="15"/>
      <c r="O84" s="33">
        <v>111106849265</v>
      </c>
      <c r="P84" s="15"/>
      <c r="Q84" s="15">
        <v>0</v>
      </c>
      <c r="R84" s="15"/>
      <c r="S84" s="15">
        <v>111106849265</v>
      </c>
    </row>
    <row r="85" spans="1:19" ht="18.75" x14ac:dyDescent="0.45">
      <c r="A85" s="2" t="s">
        <v>364</v>
      </c>
      <c r="C85" s="4">
        <v>1</v>
      </c>
      <c r="D85" s="3"/>
      <c r="E85" s="3" t="s">
        <v>567</v>
      </c>
      <c r="F85" s="3"/>
      <c r="G85" s="4">
        <v>18</v>
      </c>
      <c r="H85" s="3"/>
      <c r="I85" s="15">
        <v>40043835593</v>
      </c>
      <c r="J85" s="15"/>
      <c r="K85" s="15">
        <v>1</v>
      </c>
      <c r="L85" s="15"/>
      <c r="M85" s="15">
        <v>40043835592</v>
      </c>
      <c r="N85" s="15"/>
      <c r="O85" s="33">
        <v>255353424514</v>
      </c>
      <c r="P85" s="15"/>
      <c r="Q85" s="15">
        <v>6</v>
      </c>
      <c r="R85" s="15"/>
      <c r="S85" s="15">
        <v>255353424508</v>
      </c>
    </row>
    <row r="86" spans="1:19" ht="18.75" x14ac:dyDescent="0.45">
      <c r="A86" s="2" t="s">
        <v>327</v>
      </c>
      <c r="C86" s="4">
        <v>6</v>
      </c>
      <c r="D86" s="3"/>
      <c r="E86" s="3" t="s">
        <v>567</v>
      </c>
      <c r="F86" s="3"/>
      <c r="G86" s="4">
        <v>22</v>
      </c>
      <c r="H86" s="3"/>
      <c r="I86" s="15">
        <v>186301370</v>
      </c>
      <c r="J86" s="15"/>
      <c r="K86" s="15">
        <v>0</v>
      </c>
      <c r="L86" s="15"/>
      <c r="M86" s="15">
        <v>186301370</v>
      </c>
      <c r="N86" s="15"/>
      <c r="O86" s="33">
        <v>14145753387</v>
      </c>
      <c r="P86" s="15"/>
      <c r="Q86" s="15">
        <v>0</v>
      </c>
      <c r="R86" s="15"/>
      <c r="S86" s="15">
        <v>14145753387</v>
      </c>
    </row>
    <row r="87" spans="1:19" ht="18.75" x14ac:dyDescent="0.45">
      <c r="A87" s="2" t="s">
        <v>340</v>
      </c>
      <c r="C87" s="4">
        <v>1</v>
      </c>
      <c r="D87" s="3"/>
      <c r="E87" s="3" t="s">
        <v>567</v>
      </c>
      <c r="F87" s="3"/>
      <c r="G87" s="4">
        <v>18</v>
      </c>
      <c r="H87" s="3"/>
      <c r="I87" s="15">
        <v>3452051582</v>
      </c>
      <c r="J87" s="15"/>
      <c r="K87" s="15">
        <v>-2</v>
      </c>
      <c r="L87" s="15"/>
      <c r="M87" s="15">
        <v>3452051584</v>
      </c>
      <c r="N87" s="15"/>
      <c r="O87" s="33">
        <v>77424654182</v>
      </c>
      <c r="P87" s="15"/>
      <c r="Q87" s="15">
        <v>0</v>
      </c>
      <c r="R87" s="15"/>
      <c r="S87" s="15">
        <v>77424654182</v>
      </c>
    </row>
    <row r="88" spans="1:19" ht="18.75" x14ac:dyDescent="0.45">
      <c r="A88" s="2" t="s">
        <v>473</v>
      </c>
      <c r="C88" s="4">
        <v>12</v>
      </c>
      <c r="D88" s="3"/>
      <c r="E88" s="3" t="s">
        <v>567</v>
      </c>
      <c r="F88" s="3"/>
      <c r="G88" s="4">
        <v>18</v>
      </c>
      <c r="H88" s="3"/>
      <c r="I88" s="15">
        <v>0</v>
      </c>
      <c r="J88" s="15"/>
      <c r="K88" s="15">
        <v>0</v>
      </c>
      <c r="L88" s="15"/>
      <c r="M88" s="15">
        <v>0</v>
      </c>
      <c r="N88" s="15"/>
      <c r="O88" s="33">
        <v>13212328745</v>
      </c>
      <c r="P88" s="15"/>
      <c r="Q88" s="15">
        <v>0</v>
      </c>
      <c r="R88" s="15"/>
      <c r="S88" s="15">
        <v>13212328745</v>
      </c>
    </row>
    <row r="89" spans="1:19" ht="18.75" x14ac:dyDescent="0.45">
      <c r="A89" s="2" t="s">
        <v>327</v>
      </c>
      <c r="C89" s="4">
        <v>20</v>
      </c>
      <c r="D89" s="3"/>
      <c r="E89" s="3" t="s">
        <v>567</v>
      </c>
      <c r="F89" s="3"/>
      <c r="G89" s="4">
        <v>22</v>
      </c>
      <c r="H89" s="3"/>
      <c r="I89" s="15">
        <v>547945205</v>
      </c>
      <c r="J89" s="15"/>
      <c r="K89" s="15">
        <v>0</v>
      </c>
      <c r="L89" s="15"/>
      <c r="M89" s="15">
        <v>547945205</v>
      </c>
      <c r="N89" s="15"/>
      <c r="O89" s="33">
        <v>76976438451</v>
      </c>
      <c r="P89" s="15"/>
      <c r="Q89" s="15">
        <v>0</v>
      </c>
      <c r="R89" s="15"/>
      <c r="S89" s="15">
        <v>76976438451</v>
      </c>
    </row>
    <row r="90" spans="1:19" ht="18.75" x14ac:dyDescent="0.45">
      <c r="A90" s="2" t="s">
        <v>327</v>
      </c>
      <c r="C90" s="4">
        <v>24</v>
      </c>
      <c r="D90" s="3"/>
      <c r="E90" s="3" t="s">
        <v>567</v>
      </c>
      <c r="F90" s="3"/>
      <c r="G90" s="4">
        <v>22</v>
      </c>
      <c r="H90" s="3"/>
      <c r="I90" s="15">
        <v>0</v>
      </c>
      <c r="J90" s="15"/>
      <c r="K90" s="15">
        <v>0</v>
      </c>
      <c r="L90" s="15"/>
      <c r="M90" s="15">
        <v>0</v>
      </c>
      <c r="N90" s="15"/>
      <c r="O90" s="33">
        <v>506683216008</v>
      </c>
      <c r="P90" s="15"/>
      <c r="Q90" s="15">
        <v>0</v>
      </c>
      <c r="R90" s="15"/>
      <c r="S90" s="15">
        <v>506683216008</v>
      </c>
    </row>
    <row r="91" spans="1:19" ht="18.75" x14ac:dyDescent="0.45">
      <c r="A91" s="2" t="s">
        <v>321</v>
      </c>
      <c r="C91" s="4">
        <v>9</v>
      </c>
      <c r="D91" s="3"/>
      <c r="E91" s="3" t="s">
        <v>567</v>
      </c>
      <c r="F91" s="3"/>
      <c r="G91" s="4">
        <v>18</v>
      </c>
      <c r="H91" s="3"/>
      <c r="I91" s="15">
        <v>0</v>
      </c>
      <c r="J91" s="15"/>
      <c r="K91" s="15">
        <v>0</v>
      </c>
      <c r="L91" s="15"/>
      <c r="M91" s="15">
        <v>0</v>
      </c>
      <c r="N91" s="15"/>
      <c r="O91" s="33">
        <v>29766575286</v>
      </c>
      <c r="P91" s="15"/>
      <c r="Q91" s="15">
        <v>0</v>
      </c>
      <c r="R91" s="15"/>
      <c r="S91" s="15">
        <v>29766575286</v>
      </c>
    </row>
    <row r="92" spans="1:19" ht="18.75" x14ac:dyDescent="0.45">
      <c r="A92" s="2" t="s">
        <v>346</v>
      </c>
      <c r="C92" s="4">
        <v>1</v>
      </c>
      <c r="D92" s="3"/>
      <c r="E92" s="3" t="s">
        <v>567</v>
      </c>
      <c r="F92" s="3"/>
      <c r="G92" s="4">
        <v>18</v>
      </c>
      <c r="H92" s="3"/>
      <c r="I92" s="15">
        <v>5523282731</v>
      </c>
      <c r="J92" s="15"/>
      <c r="K92" s="15">
        <v>-2</v>
      </c>
      <c r="L92" s="15"/>
      <c r="M92" s="15">
        <v>5523282733</v>
      </c>
      <c r="N92" s="15"/>
      <c r="O92" s="33">
        <v>123879446981</v>
      </c>
      <c r="P92" s="15"/>
      <c r="Q92" s="15">
        <v>0</v>
      </c>
      <c r="R92" s="15"/>
      <c r="S92" s="15">
        <v>123879446981</v>
      </c>
    </row>
    <row r="93" spans="1:19" ht="18.75" x14ac:dyDescent="0.45">
      <c r="A93" s="2" t="s">
        <v>340</v>
      </c>
      <c r="C93" s="4">
        <v>1</v>
      </c>
      <c r="D93" s="3"/>
      <c r="E93" s="3" t="s">
        <v>567</v>
      </c>
      <c r="F93" s="3"/>
      <c r="G93" s="4">
        <v>18</v>
      </c>
      <c r="H93" s="3"/>
      <c r="I93" s="15">
        <v>14301369836</v>
      </c>
      <c r="J93" s="15"/>
      <c r="K93" s="15">
        <v>1</v>
      </c>
      <c r="L93" s="15"/>
      <c r="M93" s="15">
        <v>14301369835</v>
      </c>
      <c r="N93" s="15"/>
      <c r="O93" s="33">
        <v>88273972436</v>
      </c>
      <c r="P93" s="15"/>
      <c r="Q93" s="15">
        <v>2</v>
      </c>
      <c r="R93" s="15"/>
      <c r="S93" s="15">
        <v>88273972434</v>
      </c>
    </row>
    <row r="94" spans="1:19" ht="18.75" x14ac:dyDescent="0.45">
      <c r="A94" s="2" t="s">
        <v>413</v>
      </c>
      <c r="C94" s="4">
        <v>5</v>
      </c>
      <c r="D94" s="3"/>
      <c r="E94" s="3" t="s">
        <v>567</v>
      </c>
      <c r="F94" s="3"/>
      <c r="G94" s="4">
        <v>20</v>
      </c>
      <c r="H94" s="3"/>
      <c r="I94" s="15">
        <v>0</v>
      </c>
      <c r="J94" s="15"/>
      <c r="K94" s="15">
        <v>0</v>
      </c>
      <c r="L94" s="15"/>
      <c r="M94" s="15">
        <v>0</v>
      </c>
      <c r="N94" s="15"/>
      <c r="O94" s="33">
        <v>27397260299</v>
      </c>
      <c r="P94" s="15"/>
      <c r="Q94" s="15">
        <v>0</v>
      </c>
      <c r="R94" s="15"/>
      <c r="S94" s="15">
        <v>27397260299</v>
      </c>
    </row>
    <row r="95" spans="1:19" ht="18.75" x14ac:dyDescent="0.45">
      <c r="A95" s="2" t="s">
        <v>327</v>
      </c>
      <c r="C95" s="4">
        <v>6</v>
      </c>
      <c r="D95" s="3"/>
      <c r="E95" s="3" t="s">
        <v>567</v>
      </c>
      <c r="F95" s="3"/>
      <c r="G95" s="4">
        <v>22</v>
      </c>
      <c r="H95" s="3"/>
      <c r="I95" s="15">
        <v>0</v>
      </c>
      <c r="J95" s="15"/>
      <c r="K95" s="15">
        <v>0</v>
      </c>
      <c r="L95" s="15"/>
      <c r="M95" s="15">
        <v>0</v>
      </c>
      <c r="N95" s="15"/>
      <c r="O95" s="33">
        <v>551452054780</v>
      </c>
      <c r="P95" s="15"/>
      <c r="Q95" s="15">
        <v>0</v>
      </c>
      <c r="R95" s="15"/>
      <c r="S95" s="15">
        <v>551452054780</v>
      </c>
    </row>
    <row r="96" spans="1:19" ht="18.75" x14ac:dyDescent="0.45">
      <c r="A96" s="2" t="s">
        <v>353</v>
      </c>
      <c r="C96" s="4">
        <v>10</v>
      </c>
      <c r="D96" s="3"/>
      <c r="E96" s="3" t="s">
        <v>567</v>
      </c>
      <c r="F96" s="3"/>
      <c r="G96" s="4">
        <v>20</v>
      </c>
      <c r="H96" s="3"/>
      <c r="I96" s="15">
        <v>0</v>
      </c>
      <c r="J96" s="15"/>
      <c r="K96" s="15">
        <v>0</v>
      </c>
      <c r="L96" s="15"/>
      <c r="M96" s="15">
        <v>0</v>
      </c>
      <c r="N96" s="15"/>
      <c r="O96" s="33">
        <v>24219178200</v>
      </c>
      <c r="P96" s="15"/>
      <c r="Q96" s="15">
        <v>0</v>
      </c>
      <c r="R96" s="15"/>
      <c r="S96" s="15">
        <v>24219178200</v>
      </c>
    </row>
    <row r="97" spans="1:19" ht="18.75" x14ac:dyDescent="0.45">
      <c r="A97" s="2" t="s">
        <v>364</v>
      </c>
      <c r="C97" s="4">
        <v>1</v>
      </c>
      <c r="D97" s="3"/>
      <c r="E97" s="3" t="s">
        <v>567</v>
      </c>
      <c r="F97" s="3"/>
      <c r="G97" s="4">
        <v>18</v>
      </c>
      <c r="H97" s="3"/>
      <c r="I97" s="15">
        <v>28602739720</v>
      </c>
      <c r="J97" s="15"/>
      <c r="K97" s="15">
        <v>0</v>
      </c>
      <c r="L97" s="15"/>
      <c r="M97" s="15">
        <v>28602739720</v>
      </c>
      <c r="N97" s="15"/>
      <c r="O97" s="33">
        <v>176547945170</v>
      </c>
      <c r="P97" s="15"/>
      <c r="Q97" s="15">
        <v>0</v>
      </c>
      <c r="R97" s="15"/>
      <c r="S97" s="15">
        <v>176547945170</v>
      </c>
    </row>
    <row r="98" spans="1:19" ht="18.75" x14ac:dyDescent="0.45">
      <c r="A98" s="2" t="s">
        <v>337</v>
      </c>
      <c r="C98" s="4">
        <v>13</v>
      </c>
      <c r="D98" s="3"/>
      <c r="E98" s="3" t="s">
        <v>567</v>
      </c>
      <c r="F98" s="3"/>
      <c r="G98" s="4">
        <v>21</v>
      </c>
      <c r="H98" s="3"/>
      <c r="I98" s="15">
        <v>0</v>
      </c>
      <c r="J98" s="15"/>
      <c r="K98" s="15">
        <v>0</v>
      </c>
      <c r="L98" s="15"/>
      <c r="M98" s="15">
        <v>0</v>
      </c>
      <c r="N98" s="15"/>
      <c r="O98" s="33">
        <v>277695172334</v>
      </c>
      <c r="P98" s="15"/>
      <c r="Q98" s="15">
        <v>0</v>
      </c>
      <c r="R98" s="15"/>
      <c r="S98" s="15">
        <v>277695172334</v>
      </c>
    </row>
    <row r="99" spans="1:19" ht="18.75" x14ac:dyDescent="0.45">
      <c r="A99" s="2" t="s">
        <v>346</v>
      </c>
      <c r="C99" s="4">
        <v>1</v>
      </c>
      <c r="D99" s="3"/>
      <c r="E99" s="3" t="s">
        <v>567</v>
      </c>
      <c r="F99" s="3"/>
      <c r="G99" s="4">
        <v>18</v>
      </c>
      <c r="H99" s="3"/>
      <c r="I99" s="15">
        <v>6657532344</v>
      </c>
      <c r="J99" s="15"/>
      <c r="K99" s="15">
        <v>-1</v>
      </c>
      <c r="L99" s="15"/>
      <c r="M99" s="15">
        <v>6657532345</v>
      </c>
      <c r="N99" s="15"/>
      <c r="O99" s="33">
        <v>43643833644</v>
      </c>
      <c r="P99" s="15"/>
      <c r="Q99" s="15">
        <v>0</v>
      </c>
      <c r="R99" s="15"/>
      <c r="S99" s="15">
        <v>43643833644</v>
      </c>
    </row>
    <row r="100" spans="1:19" ht="18.75" x14ac:dyDescent="0.45">
      <c r="A100" s="2" t="s">
        <v>361</v>
      </c>
      <c r="C100" s="4">
        <v>1</v>
      </c>
      <c r="D100" s="3"/>
      <c r="E100" s="3" t="s">
        <v>567</v>
      </c>
      <c r="F100" s="3"/>
      <c r="G100" s="4">
        <v>18</v>
      </c>
      <c r="H100" s="3"/>
      <c r="I100" s="15">
        <v>11589041080</v>
      </c>
      <c r="J100" s="15"/>
      <c r="K100" s="15">
        <v>0</v>
      </c>
      <c r="L100" s="15"/>
      <c r="M100" s="15">
        <v>11589041080</v>
      </c>
      <c r="N100" s="15"/>
      <c r="O100" s="33">
        <v>159534246430</v>
      </c>
      <c r="P100" s="15"/>
      <c r="Q100" s="15">
        <v>3</v>
      </c>
      <c r="R100" s="15"/>
      <c r="S100" s="15">
        <v>159534246427</v>
      </c>
    </row>
    <row r="101" spans="1:19" ht="18.75" x14ac:dyDescent="0.45">
      <c r="A101" s="2" t="s">
        <v>413</v>
      </c>
      <c r="C101" s="4">
        <v>20</v>
      </c>
      <c r="D101" s="3"/>
      <c r="E101" s="3" t="s">
        <v>567</v>
      </c>
      <c r="F101" s="3"/>
      <c r="G101" s="4">
        <v>20</v>
      </c>
      <c r="H101" s="3"/>
      <c r="I101" s="15">
        <v>0</v>
      </c>
      <c r="J101" s="15"/>
      <c r="K101" s="15">
        <v>0</v>
      </c>
      <c r="L101" s="15"/>
      <c r="M101" s="15">
        <v>0</v>
      </c>
      <c r="N101" s="15"/>
      <c r="O101" s="33">
        <v>22301369863</v>
      </c>
      <c r="P101" s="15"/>
      <c r="Q101" s="15">
        <v>0</v>
      </c>
      <c r="R101" s="15"/>
      <c r="S101" s="15">
        <v>22301369863</v>
      </c>
    </row>
    <row r="102" spans="1:19" ht="18.75" x14ac:dyDescent="0.45">
      <c r="A102" s="2" t="s">
        <v>379</v>
      </c>
      <c r="C102" s="4">
        <v>3</v>
      </c>
      <c r="D102" s="3"/>
      <c r="E102" s="3" t="s">
        <v>567</v>
      </c>
      <c r="F102" s="3"/>
      <c r="G102" s="4">
        <v>20</v>
      </c>
      <c r="H102" s="3"/>
      <c r="I102" s="15">
        <v>63561643809</v>
      </c>
      <c r="J102" s="15"/>
      <c r="K102" s="15">
        <v>-7194029</v>
      </c>
      <c r="L102" s="15"/>
      <c r="M102" s="15">
        <v>63568837838</v>
      </c>
      <c r="N102" s="15"/>
      <c r="O102" s="33">
        <v>638904109498</v>
      </c>
      <c r="P102" s="15"/>
      <c r="Q102" s="15">
        <v>82694831</v>
      </c>
      <c r="R102" s="15"/>
      <c r="S102" s="15">
        <v>638821414667</v>
      </c>
    </row>
    <row r="103" spans="1:19" ht="18.75" x14ac:dyDescent="0.45">
      <c r="A103" s="2" t="s">
        <v>382</v>
      </c>
      <c r="C103" s="4">
        <v>14</v>
      </c>
      <c r="D103" s="3"/>
      <c r="E103" s="3" t="s">
        <v>567</v>
      </c>
      <c r="F103" s="3"/>
      <c r="G103" s="4">
        <v>8</v>
      </c>
      <c r="H103" s="3"/>
      <c r="I103" s="15">
        <v>1769</v>
      </c>
      <c r="J103" s="15"/>
      <c r="K103" s="15">
        <v>6</v>
      </c>
      <c r="L103" s="15"/>
      <c r="M103" s="15">
        <v>1763</v>
      </c>
      <c r="N103" s="15"/>
      <c r="O103" s="33">
        <v>127085827</v>
      </c>
      <c r="P103" s="15"/>
      <c r="Q103" s="15">
        <v>388762</v>
      </c>
      <c r="R103" s="15"/>
      <c r="S103" s="15">
        <v>126697065</v>
      </c>
    </row>
    <row r="104" spans="1:19" ht="18.75" x14ac:dyDescent="0.45">
      <c r="A104" s="2" t="s">
        <v>474</v>
      </c>
      <c r="C104" s="4">
        <v>16</v>
      </c>
      <c r="D104" s="3"/>
      <c r="E104" s="3" t="s">
        <v>567</v>
      </c>
      <c r="F104" s="3"/>
      <c r="G104" s="4">
        <v>18</v>
      </c>
      <c r="H104" s="3"/>
      <c r="I104" s="15">
        <v>0</v>
      </c>
      <c r="J104" s="15"/>
      <c r="K104" s="15">
        <v>0</v>
      </c>
      <c r="L104" s="15"/>
      <c r="M104" s="15">
        <v>0</v>
      </c>
      <c r="N104" s="15"/>
      <c r="O104" s="33">
        <v>13561643838</v>
      </c>
      <c r="P104" s="15"/>
      <c r="Q104" s="15">
        <v>0</v>
      </c>
      <c r="R104" s="15"/>
      <c r="S104" s="15">
        <v>13561643838</v>
      </c>
    </row>
    <row r="105" spans="1:19" ht="18.75" x14ac:dyDescent="0.45">
      <c r="A105" s="2" t="s">
        <v>340</v>
      </c>
      <c r="C105" s="4">
        <v>1</v>
      </c>
      <c r="D105" s="3"/>
      <c r="E105" s="3" t="s">
        <v>567</v>
      </c>
      <c r="F105" s="3"/>
      <c r="G105" s="4">
        <v>18</v>
      </c>
      <c r="H105" s="3"/>
      <c r="I105" s="15">
        <v>14301369836</v>
      </c>
      <c r="J105" s="15"/>
      <c r="K105" s="15">
        <v>1</v>
      </c>
      <c r="L105" s="15"/>
      <c r="M105" s="15">
        <v>14301369835</v>
      </c>
      <c r="N105" s="15"/>
      <c r="O105" s="33">
        <v>88273972436</v>
      </c>
      <c r="P105" s="15"/>
      <c r="Q105" s="15">
        <v>2</v>
      </c>
      <c r="R105" s="15"/>
      <c r="S105" s="15">
        <v>88273972434</v>
      </c>
    </row>
    <row r="106" spans="1:19" ht="18.75" x14ac:dyDescent="0.45">
      <c r="A106" s="2" t="s">
        <v>413</v>
      </c>
      <c r="C106" s="4">
        <v>17</v>
      </c>
      <c r="D106" s="3"/>
      <c r="E106" s="3" t="s">
        <v>567</v>
      </c>
      <c r="F106" s="3"/>
      <c r="G106" s="4">
        <v>20</v>
      </c>
      <c r="H106" s="3"/>
      <c r="I106" s="15">
        <v>0</v>
      </c>
      <c r="J106" s="15"/>
      <c r="K106" s="15">
        <v>0</v>
      </c>
      <c r="L106" s="15"/>
      <c r="M106" s="15">
        <v>0</v>
      </c>
      <c r="N106" s="15"/>
      <c r="O106" s="33">
        <v>60821917806</v>
      </c>
      <c r="P106" s="15"/>
      <c r="Q106" s="15">
        <v>0</v>
      </c>
      <c r="R106" s="15"/>
      <c r="S106" s="15">
        <v>60821917806</v>
      </c>
    </row>
    <row r="107" spans="1:19" ht="18.75" x14ac:dyDescent="0.45">
      <c r="A107" s="2" t="s">
        <v>327</v>
      </c>
      <c r="C107" s="4">
        <v>17</v>
      </c>
      <c r="D107" s="3"/>
      <c r="E107" s="3" t="s">
        <v>567</v>
      </c>
      <c r="F107" s="3"/>
      <c r="G107" s="4">
        <v>22</v>
      </c>
      <c r="H107" s="3"/>
      <c r="I107" s="15">
        <v>0</v>
      </c>
      <c r="J107" s="15"/>
      <c r="K107" s="15">
        <v>0</v>
      </c>
      <c r="L107" s="15"/>
      <c r="M107" s="15">
        <v>0</v>
      </c>
      <c r="N107" s="15"/>
      <c r="O107" s="33">
        <v>272328767074</v>
      </c>
      <c r="P107" s="15"/>
      <c r="Q107" s="15">
        <v>0</v>
      </c>
      <c r="R107" s="15"/>
      <c r="S107" s="15">
        <v>272328767074</v>
      </c>
    </row>
    <row r="108" spans="1:19" ht="18.75" x14ac:dyDescent="0.45">
      <c r="A108" s="2" t="s">
        <v>382</v>
      </c>
      <c r="C108" s="4">
        <v>17</v>
      </c>
      <c r="D108" s="3"/>
      <c r="E108" s="3" t="s">
        <v>567</v>
      </c>
      <c r="F108" s="3"/>
      <c r="G108" s="4">
        <v>20</v>
      </c>
      <c r="H108" s="3"/>
      <c r="I108" s="15">
        <v>0</v>
      </c>
      <c r="J108" s="15"/>
      <c r="K108" s="15">
        <v>0</v>
      </c>
      <c r="L108" s="15"/>
      <c r="M108" s="15">
        <v>0</v>
      </c>
      <c r="N108" s="15"/>
      <c r="O108" s="33">
        <v>59452054796</v>
      </c>
      <c r="P108" s="15"/>
      <c r="Q108" s="15">
        <v>0</v>
      </c>
      <c r="R108" s="15"/>
      <c r="S108" s="15">
        <v>59452054796</v>
      </c>
    </row>
    <row r="109" spans="1:19" ht="18.75" x14ac:dyDescent="0.45">
      <c r="A109" s="2" t="s">
        <v>361</v>
      </c>
      <c r="C109" s="4">
        <v>1</v>
      </c>
      <c r="D109" s="3"/>
      <c r="E109" s="3" t="s">
        <v>567</v>
      </c>
      <c r="F109" s="3"/>
      <c r="G109" s="4">
        <v>18</v>
      </c>
      <c r="H109" s="3"/>
      <c r="I109" s="15">
        <v>17161643809</v>
      </c>
      <c r="J109" s="15"/>
      <c r="K109" s="15">
        <v>0</v>
      </c>
      <c r="L109" s="15"/>
      <c r="M109" s="15">
        <v>17161643809</v>
      </c>
      <c r="N109" s="15"/>
      <c r="O109" s="33">
        <v>105928766959</v>
      </c>
      <c r="P109" s="15"/>
      <c r="Q109" s="15">
        <v>2</v>
      </c>
      <c r="R109" s="15"/>
      <c r="S109" s="15">
        <v>105928766957</v>
      </c>
    </row>
    <row r="110" spans="1:19" ht="18.75" x14ac:dyDescent="0.45">
      <c r="A110" s="2" t="s">
        <v>413</v>
      </c>
      <c r="C110" s="4">
        <v>7</v>
      </c>
      <c r="D110" s="3"/>
      <c r="E110" s="3" t="s">
        <v>567</v>
      </c>
      <c r="F110" s="3"/>
      <c r="G110" s="4">
        <v>20.5</v>
      </c>
      <c r="H110" s="3"/>
      <c r="I110" s="15">
        <v>0</v>
      </c>
      <c r="J110" s="15"/>
      <c r="K110" s="15">
        <v>0</v>
      </c>
      <c r="L110" s="15"/>
      <c r="M110" s="15">
        <v>0</v>
      </c>
      <c r="N110" s="15"/>
      <c r="O110" s="33">
        <v>67397260274</v>
      </c>
      <c r="P110" s="15"/>
      <c r="Q110" s="15">
        <v>0</v>
      </c>
      <c r="R110" s="15"/>
      <c r="S110" s="15">
        <v>67397260274</v>
      </c>
    </row>
    <row r="111" spans="1:19" ht="18.75" x14ac:dyDescent="0.45">
      <c r="A111" s="2" t="s">
        <v>346</v>
      </c>
      <c r="C111" s="4">
        <v>1</v>
      </c>
      <c r="D111" s="3"/>
      <c r="E111" s="3" t="s">
        <v>567</v>
      </c>
      <c r="F111" s="3"/>
      <c r="G111" s="4">
        <v>18</v>
      </c>
      <c r="H111" s="3"/>
      <c r="I111" s="15">
        <v>1035615838</v>
      </c>
      <c r="J111" s="15"/>
      <c r="K111" s="15">
        <v>0</v>
      </c>
      <c r="L111" s="15"/>
      <c r="M111" s="15">
        <v>1035615838</v>
      </c>
      <c r="N111" s="15"/>
      <c r="O111" s="33">
        <v>21895888438</v>
      </c>
      <c r="P111" s="15"/>
      <c r="Q111" s="15">
        <v>0</v>
      </c>
      <c r="R111" s="15"/>
      <c r="S111" s="15">
        <v>21895888438</v>
      </c>
    </row>
    <row r="112" spans="1:19" ht="18.75" x14ac:dyDescent="0.45">
      <c r="A112" s="2" t="s">
        <v>393</v>
      </c>
      <c r="C112" s="4">
        <v>1</v>
      </c>
      <c r="D112" s="3"/>
      <c r="E112" s="3" t="s">
        <v>567</v>
      </c>
      <c r="F112" s="3"/>
      <c r="G112" s="4">
        <v>22</v>
      </c>
      <c r="H112" s="3"/>
      <c r="I112" s="15">
        <v>18082191780</v>
      </c>
      <c r="J112" s="15"/>
      <c r="K112" s="15">
        <v>-42102974</v>
      </c>
      <c r="L112" s="15"/>
      <c r="M112" s="15">
        <v>18124294754</v>
      </c>
      <c r="N112" s="15"/>
      <c r="O112" s="33">
        <v>384999999986</v>
      </c>
      <c r="P112" s="15"/>
      <c r="Q112" s="15">
        <v>0</v>
      </c>
      <c r="R112" s="15"/>
      <c r="S112" s="15">
        <v>384999999986</v>
      </c>
    </row>
    <row r="113" spans="1:19" ht="18.75" x14ac:dyDescent="0.45">
      <c r="A113" s="2" t="s">
        <v>396</v>
      </c>
      <c r="C113" s="4">
        <v>25</v>
      </c>
      <c r="D113" s="3"/>
      <c r="E113" s="3" t="s">
        <v>567</v>
      </c>
      <c r="F113" s="3"/>
      <c r="G113" s="4">
        <v>20</v>
      </c>
      <c r="H113" s="3"/>
      <c r="I113" s="15">
        <v>15890410945</v>
      </c>
      <c r="J113" s="15"/>
      <c r="K113" s="15">
        <v>-7404665</v>
      </c>
      <c r="L113" s="15"/>
      <c r="M113" s="15">
        <v>15897815610</v>
      </c>
      <c r="N113" s="15"/>
      <c r="O113" s="33">
        <v>117808219104</v>
      </c>
      <c r="P113" s="15"/>
      <c r="Q113" s="15">
        <v>37023324</v>
      </c>
      <c r="R113" s="15"/>
      <c r="S113" s="15">
        <v>117771195780</v>
      </c>
    </row>
    <row r="114" spans="1:19" ht="18.75" x14ac:dyDescent="0.45">
      <c r="A114" s="2" t="s">
        <v>413</v>
      </c>
      <c r="C114" s="4">
        <v>3</v>
      </c>
      <c r="D114" s="3"/>
      <c r="E114" s="3" t="s">
        <v>567</v>
      </c>
      <c r="F114" s="3"/>
      <c r="G114" s="4">
        <v>21</v>
      </c>
      <c r="H114" s="3"/>
      <c r="I114" s="15">
        <v>0</v>
      </c>
      <c r="J114" s="15"/>
      <c r="K114" s="15">
        <v>0</v>
      </c>
      <c r="L114" s="15"/>
      <c r="M114" s="15">
        <v>0</v>
      </c>
      <c r="N114" s="15"/>
      <c r="O114" s="33">
        <v>44301369838</v>
      </c>
      <c r="P114" s="15"/>
      <c r="Q114" s="15">
        <v>0</v>
      </c>
      <c r="R114" s="15"/>
      <c r="S114" s="15">
        <v>44301369838</v>
      </c>
    </row>
    <row r="115" spans="1:19" ht="18.75" x14ac:dyDescent="0.45">
      <c r="A115" s="2" t="s">
        <v>353</v>
      </c>
      <c r="C115" s="4">
        <v>4</v>
      </c>
      <c r="D115" s="3"/>
      <c r="E115" s="3" t="s">
        <v>567</v>
      </c>
      <c r="F115" s="3"/>
      <c r="G115" s="4">
        <v>21.5</v>
      </c>
      <c r="H115" s="3"/>
      <c r="I115" s="15">
        <v>0</v>
      </c>
      <c r="J115" s="15"/>
      <c r="K115" s="15">
        <v>0</v>
      </c>
      <c r="L115" s="15"/>
      <c r="M115" s="15">
        <v>0</v>
      </c>
      <c r="N115" s="15"/>
      <c r="O115" s="33">
        <v>293917808202</v>
      </c>
      <c r="P115" s="15"/>
      <c r="Q115" s="15">
        <v>0</v>
      </c>
      <c r="R115" s="15"/>
      <c r="S115" s="15">
        <v>293917808202</v>
      </c>
    </row>
    <row r="116" spans="1:19" ht="18.75" x14ac:dyDescent="0.45">
      <c r="A116" s="2" t="s">
        <v>361</v>
      </c>
      <c r="C116" s="4">
        <v>1</v>
      </c>
      <c r="D116" s="3"/>
      <c r="E116" s="3" t="s">
        <v>567</v>
      </c>
      <c r="F116" s="3"/>
      <c r="G116" s="4">
        <v>18</v>
      </c>
      <c r="H116" s="3"/>
      <c r="I116" s="15">
        <v>3452053234</v>
      </c>
      <c r="J116" s="15"/>
      <c r="K116" s="15">
        <v>-1</v>
      </c>
      <c r="L116" s="15"/>
      <c r="M116" s="15">
        <v>3452053235</v>
      </c>
      <c r="N116" s="15"/>
      <c r="O116" s="33">
        <v>60657531794</v>
      </c>
      <c r="P116" s="15"/>
      <c r="Q116" s="15">
        <v>0</v>
      </c>
      <c r="R116" s="15"/>
      <c r="S116" s="15">
        <v>60657531794</v>
      </c>
    </row>
    <row r="117" spans="1:19" ht="18.75" x14ac:dyDescent="0.45">
      <c r="A117" s="2" t="s">
        <v>413</v>
      </c>
      <c r="C117" s="4">
        <v>8</v>
      </c>
      <c r="D117" s="3"/>
      <c r="E117" s="3" t="s">
        <v>567</v>
      </c>
      <c r="F117" s="3"/>
      <c r="G117" s="4">
        <v>21</v>
      </c>
      <c r="H117" s="3"/>
      <c r="I117" s="15">
        <v>0</v>
      </c>
      <c r="J117" s="15"/>
      <c r="K117" s="15">
        <v>0</v>
      </c>
      <c r="L117" s="15"/>
      <c r="M117" s="15">
        <v>0</v>
      </c>
      <c r="N117" s="15"/>
      <c r="O117" s="33">
        <v>296784657514</v>
      </c>
      <c r="P117" s="15"/>
      <c r="Q117" s="15">
        <v>0</v>
      </c>
      <c r="R117" s="15"/>
      <c r="S117" s="15">
        <v>296784657514</v>
      </c>
    </row>
    <row r="118" spans="1:19" ht="18.75" x14ac:dyDescent="0.45">
      <c r="A118" s="2" t="s">
        <v>353</v>
      </c>
      <c r="C118" s="4">
        <v>10</v>
      </c>
      <c r="D118" s="3"/>
      <c r="E118" s="3" t="s">
        <v>567</v>
      </c>
      <c r="F118" s="3"/>
      <c r="G118" s="4">
        <v>21.5</v>
      </c>
      <c r="H118" s="3"/>
      <c r="I118" s="15">
        <v>0</v>
      </c>
      <c r="J118" s="15"/>
      <c r="K118" s="15">
        <v>0</v>
      </c>
      <c r="L118" s="15"/>
      <c r="M118" s="15">
        <v>0</v>
      </c>
      <c r="N118" s="15"/>
      <c r="O118" s="33">
        <v>42196940537</v>
      </c>
      <c r="P118" s="15"/>
      <c r="Q118" s="15">
        <v>0</v>
      </c>
      <c r="R118" s="15"/>
      <c r="S118" s="15">
        <v>42196940537</v>
      </c>
    </row>
    <row r="119" spans="1:19" ht="18.75" x14ac:dyDescent="0.45">
      <c r="A119" s="2" t="s">
        <v>413</v>
      </c>
      <c r="C119" s="4">
        <v>12</v>
      </c>
      <c r="D119" s="3"/>
      <c r="E119" s="3" t="s">
        <v>567</v>
      </c>
      <c r="F119" s="3"/>
      <c r="G119" s="4">
        <v>21</v>
      </c>
      <c r="H119" s="3"/>
      <c r="I119" s="15">
        <v>0</v>
      </c>
      <c r="J119" s="15"/>
      <c r="K119" s="15">
        <v>0</v>
      </c>
      <c r="L119" s="15"/>
      <c r="M119" s="15">
        <v>0</v>
      </c>
      <c r="N119" s="15"/>
      <c r="O119" s="33">
        <v>27041095855</v>
      </c>
      <c r="P119" s="15"/>
      <c r="Q119" s="15">
        <v>0</v>
      </c>
      <c r="R119" s="15"/>
      <c r="S119" s="15">
        <v>27041095855</v>
      </c>
    </row>
    <row r="120" spans="1:19" ht="18.75" x14ac:dyDescent="0.45">
      <c r="A120" s="2" t="s">
        <v>353</v>
      </c>
      <c r="C120" s="4">
        <v>12</v>
      </c>
      <c r="D120" s="3"/>
      <c r="E120" s="3" t="s">
        <v>567</v>
      </c>
      <c r="F120" s="3"/>
      <c r="G120" s="4">
        <v>21.5</v>
      </c>
      <c r="H120" s="3"/>
      <c r="I120" s="15">
        <v>0</v>
      </c>
      <c r="J120" s="15"/>
      <c r="K120" s="15">
        <v>0</v>
      </c>
      <c r="L120" s="15"/>
      <c r="M120" s="15">
        <v>0</v>
      </c>
      <c r="N120" s="15"/>
      <c r="O120" s="33">
        <v>61163013676</v>
      </c>
      <c r="P120" s="15"/>
      <c r="Q120" s="15">
        <v>0</v>
      </c>
      <c r="R120" s="15"/>
      <c r="S120" s="15">
        <v>61163013676</v>
      </c>
    </row>
    <row r="121" spans="1:19" ht="18.75" x14ac:dyDescent="0.45">
      <c r="A121" s="2" t="s">
        <v>401</v>
      </c>
      <c r="C121" s="4">
        <v>1</v>
      </c>
      <c r="D121" s="3"/>
      <c r="E121" s="3" t="s">
        <v>567</v>
      </c>
      <c r="F121" s="3"/>
      <c r="G121" s="4">
        <v>18</v>
      </c>
      <c r="H121" s="3"/>
      <c r="I121" s="15">
        <v>7150684918</v>
      </c>
      <c r="J121" s="15"/>
      <c r="K121" s="15">
        <v>1</v>
      </c>
      <c r="L121" s="15"/>
      <c r="M121" s="15">
        <v>7150684917</v>
      </c>
      <c r="N121" s="15"/>
      <c r="O121" s="33">
        <v>32301369698</v>
      </c>
      <c r="P121" s="15"/>
      <c r="Q121" s="15">
        <v>1</v>
      </c>
      <c r="R121" s="15"/>
      <c r="S121" s="15">
        <v>32301369697</v>
      </c>
    </row>
    <row r="122" spans="1:19" ht="18.75" x14ac:dyDescent="0.45">
      <c r="A122" s="2" t="s">
        <v>321</v>
      </c>
      <c r="C122" s="4">
        <v>20</v>
      </c>
      <c r="D122" s="3"/>
      <c r="E122" s="3" t="s">
        <v>567</v>
      </c>
      <c r="F122" s="3"/>
      <c r="G122" s="4">
        <v>18</v>
      </c>
      <c r="H122" s="3"/>
      <c r="I122" s="15">
        <v>0</v>
      </c>
      <c r="J122" s="15"/>
      <c r="K122" s="15">
        <v>0</v>
      </c>
      <c r="L122" s="15"/>
      <c r="M122" s="15">
        <v>0</v>
      </c>
      <c r="N122" s="15"/>
      <c r="O122" s="33">
        <v>56757536625</v>
      </c>
      <c r="P122" s="15"/>
      <c r="Q122" s="15">
        <v>0</v>
      </c>
      <c r="R122" s="15"/>
      <c r="S122" s="15">
        <v>56757536625</v>
      </c>
    </row>
    <row r="123" spans="1:19" ht="18.75" x14ac:dyDescent="0.45">
      <c r="A123" s="2" t="s">
        <v>408</v>
      </c>
      <c r="C123" s="4">
        <v>26</v>
      </c>
      <c r="D123" s="3"/>
      <c r="E123" s="3" t="s">
        <v>567</v>
      </c>
      <c r="F123" s="3"/>
      <c r="G123" s="4">
        <v>21.5</v>
      </c>
      <c r="H123" s="3"/>
      <c r="I123" s="15">
        <v>0</v>
      </c>
      <c r="J123" s="15"/>
      <c r="K123" s="15">
        <v>0</v>
      </c>
      <c r="L123" s="15"/>
      <c r="M123" s="15">
        <v>0</v>
      </c>
      <c r="N123" s="15"/>
      <c r="O123" s="33">
        <v>245041095847</v>
      </c>
      <c r="P123" s="15"/>
      <c r="Q123" s="15">
        <v>0</v>
      </c>
      <c r="R123" s="15"/>
      <c r="S123" s="15">
        <v>245041095847</v>
      </c>
    </row>
    <row r="124" spans="1:19" ht="18.75" x14ac:dyDescent="0.45">
      <c r="A124" s="2" t="s">
        <v>396</v>
      </c>
      <c r="C124" s="4">
        <v>27</v>
      </c>
      <c r="D124" s="3"/>
      <c r="E124" s="3" t="s">
        <v>567</v>
      </c>
      <c r="F124" s="3"/>
      <c r="G124" s="4">
        <v>20</v>
      </c>
      <c r="H124" s="3"/>
      <c r="I124" s="15">
        <v>76712328741</v>
      </c>
      <c r="J124" s="15"/>
      <c r="K124" s="15">
        <v>-127814433</v>
      </c>
      <c r="L124" s="15"/>
      <c r="M124" s="15">
        <v>76840143174</v>
      </c>
      <c r="N124" s="15"/>
      <c r="O124" s="33">
        <v>492273972510</v>
      </c>
      <c r="P124" s="15"/>
      <c r="Q124" s="15">
        <v>63907216</v>
      </c>
      <c r="R124" s="15"/>
      <c r="S124" s="15">
        <v>492210065294</v>
      </c>
    </row>
    <row r="125" spans="1:19" ht="18.75" x14ac:dyDescent="0.45">
      <c r="A125" s="2" t="s">
        <v>346</v>
      </c>
      <c r="C125" s="4">
        <v>1</v>
      </c>
      <c r="D125" s="3"/>
      <c r="E125" s="3" t="s">
        <v>567</v>
      </c>
      <c r="F125" s="3"/>
      <c r="G125" s="4">
        <v>18</v>
      </c>
      <c r="H125" s="3"/>
      <c r="I125" s="15">
        <v>3289315053</v>
      </c>
      <c r="J125" s="15"/>
      <c r="K125" s="15">
        <v>1</v>
      </c>
      <c r="L125" s="15"/>
      <c r="M125" s="15">
        <v>3289315052</v>
      </c>
      <c r="N125" s="15"/>
      <c r="O125" s="33">
        <v>13951232183</v>
      </c>
      <c r="P125" s="15"/>
      <c r="Q125" s="15">
        <v>1</v>
      </c>
      <c r="R125" s="15"/>
      <c r="S125" s="15">
        <v>13951232182</v>
      </c>
    </row>
    <row r="126" spans="1:19" ht="18.75" x14ac:dyDescent="0.45">
      <c r="A126" s="2" t="s">
        <v>321</v>
      </c>
      <c r="C126" s="4">
        <v>2</v>
      </c>
      <c r="D126" s="3"/>
      <c r="E126" s="3" t="s">
        <v>567</v>
      </c>
      <c r="F126" s="3"/>
      <c r="G126" s="4">
        <v>18</v>
      </c>
      <c r="H126" s="3"/>
      <c r="I126" s="15">
        <v>0</v>
      </c>
      <c r="J126" s="15"/>
      <c r="K126" s="15">
        <v>0</v>
      </c>
      <c r="L126" s="15"/>
      <c r="M126" s="15">
        <v>0</v>
      </c>
      <c r="N126" s="15"/>
      <c r="O126" s="33">
        <v>78098630090</v>
      </c>
      <c r="P126" s="15"/>
      <c r="Q126" s="15">
        <v>0</v>
      </c>
      <c r="R126" s="15"/>
      <c r="S126" s="15">
        <v>78098630090</v>
      </c>
    </row>
    <row r="127" spans="1:19" ht="18.75" x14ac:dyDescent="0.45">
      <c r="A127" s="2" t="s">
        <v>471</v>
      </c>
      <c r="C127" s="4">
        <v>2</v>
      </c>
      <c r="D127" s="3"/>
      <c r="E127" s="3" t="s">
        <v>567</v>
      </c>
      <c r="F127" s="3"/>
      <c r="G127" s="4">
        <v>18</v>
      </c>
      <c r="H127" s="3"/>
      <c r="I127" s="15">
        <v>0</v>
      </c>
      <c r="J127" s="15"/>
      <c r="K127" s="15">
        <v>0</v>
      </c>
      <c r="L127" s="15"/>
      <c r="M127" s="15">
        <v>0</v>
      </c>
      <c r="N127" s="15"/>
      <c r="O127" s="33">
        <v>33534246512</v>
      </c>
      <c r="P127" s="15"/>
      <c r="Q127" s="15">
        <v>0</v>
      </c>
      <c r="R127" s="15"/>
      <c r="S127" s="15">
        <v>33534246512</v>
      </c>
    </row>
    <row r="128" spans="1:19" ht="18.75" x14ac:dyDescent="0.45">
      <c r="A128" s="2" t="s">
        <v>353</v>
      </c>
      <c r="C128" s="4">
        <v>17</v>
      </c>
      <c r="D128" s="3"/>
      <c r="E128" s="3" t="s">
        <v>567</v>
      </c>
      <c r="F128" s="3"/>
      <c r="G128" s="4">
        <v>22</v>
      </c>
      <c r="H128" s="3"/>
      <c r="I128" s="15">
        <v>22015068491</v>
      </c>
      <c r="J128" s="15"/>
      <c r="K128" s="15">
        <v>-458993027</v>
      </c>
      <c r="L128" s="15"/>
      <c r="M128" s="15">
        <v>22474061518</v>
      </c>
      <c r="N128" s="15"/>
      <c r="O128" s="33">
        <v>732147945141</v>
      </c>
      <c r="P128" s="15"/>
      <c r="Q128" s="15">
        <v>0</v>
      </c>
      <c r="R128" s="15"/>
      <c r="S128" s="15">
        <v>732147945141</v>
      </c>
    </row>
    <row r="129" spans="1:19" ht="18.75" x14ac:dyDescent="0.45">
      <c r="A129" s="2" t="s">
        <v>408</v>
      </c>
      <c r="C129" s="4">
        <v>26</v>
      </c>
      <c r="D129" s="3"/>
      <c r="E129" s="3" t="s">
        <v>567</v>
      </c>
      <c r="F129" s="3"/>
      <c r="G129" s="4">
        <v>0</v>
      </c>
      <c r="H129" s="3"/>
      <c r="I129" s="15">
        <v>6164</v>
      </c>
      <c r="J129" s="15"/>
      <c r="K129" s="15">
        <v>0</v>
      </c>
      <c r="L129" s="15"/>
      <c r="M129" s="15">
        <v>6164</v>
      </c>
      <c r="N129" s="15"/>
      <c r="O129" s="33">
        <v>10273</v>
      </c>
      <c r="P129" s="15"/>
      <c r="Q129" s="15">
        <v>0</v>
      </c>
      <c r="R129" s="15"/>
      <c r="S129" s="15">
        <v>10273</v>
      </c>
    </row>
    <row r="130" spans="1:19" ht="18.75" x14ac:dyDescent="0.45">
      <c r="A130" s="2" t="s">
        <v>413</v>
      </c>
      <c r="C130" s="4">
        <v>30</v>
      </c>
      <c r="D130" s="3"/>
      <c r="E130" s="3" t="s">
        <v>567</v>
      </c>
      <c r="F130" s="3"/>
      <c r="G130" s="4">
        <v>22</v>
      </c>
      <c r="H130" s="3"/>
      <c r="I130" s="15">
        <v>0</v>
      </c>
      <c r="J130" s="15"/>
      <c r="K130" s="15">
        <v>0</v>
      </c>
      <c r="L130" s="15"/>
      <c r="M130" s="15">
        <v>0</v>
      </c>
      <c r="N130" s="15"/>
      <c r="O130" s="33">
        <v>156374794478</v>
      </c>
      <c r="P130" s="15"/>
      <c r="Q130" s="15">
        <v>0</v>
      </c>
      <c r="R130" s="15"/>
      <c r="S130" s="15">
        <v>156374794478</v>
      </c>
    </row>
    <row r="131" spans="1:19" ht="18.75" x14ac:dyDescent="0.45">
      <c r="A131" s="2" t="s">
        <v>413</v>
      </c>
      <c r="C131" s="4">
        <v>8</v>
      </c>
      <c r="D131" s="3"/>
      <c r="E131" s="3" t="s">
        <v>567</v>
      </c>
      <c r="F131" s="3"/>
      <c r="G131" s="4">
        <v>22</v>
      </c>
      <c r="H131" s="3"/>
      <c r="I131" s="15">
        <v>7232876712</v>
      </c>
      <c r="J131" s="15"/>
      <c r="K131" s="15">
        <v>-50880655</v>
      </c>
      <c r="L131" s="15"/>
      <c r="M131" s="15">
        <v>7283757367</v>
      </c>
      <c r="N131" s="15"/>
      <c r="O131" s="33">
        <v>69917808216</v>
      </c>
      <c r="P131" s="15"/>
      <c r="Q131" s="15">
        <v>0</v>
      </c>
      <c r="R131" s="15"/>
      <c r="S131" s="15">
        <v>69917808216</v>
      </c>
    </row>
    <row r="132" spans="1:19" ht="18.75" x14ac:dyDescent="0.45">
      <c r="A132" s="2" t="s">
        <v>393</v>
      </c>
      <c r="C132" s="4">
        <v>11</v>
      </c>
      <c r="D132" s="3"/>
      <c r="E132" s="3" t="s">
        <v>567</v>
      </c>
      <c r="F132" s="3"/>
      <c r="G132" s="4">
        <v>22</v>
      </c>
      <c r="H132" s="3"/>
      <c r="I132" s="15">
        <v>87397260270</v>
      </c>
      <c r="J132" s="15"/>
      <c r="K132" s="15">
        <v>-574425482</v>
      </c>
      <c r="L132" s="15"/>
      <c r="M132" s="15">
        <v>87971685752</v>
      </c>
      <c r="N132" s="15"/>
      <c r="O132" s="33">
        <v>235068493140</v>
      </c>
      <c r="P132" s="15"/>
      <c r="Q132" s="15">
        <v>0</v>
      </c>
      <c r="R132" s="15"/>
      <c r="S132" s="15">
        <v>235068493140</v>
      </c>
    </row>
    <row r="133" spans="1:19" ht="18.75" x14ac:dyDescent="0.45">
      <c r="A133" s="2" t="s">
        <v>413</v>
      </c>
      <c r="C133" s="4">
        <v>13</v>
      </c>
      <c r="D133" s="3"/>
      <c r="E133" s="3" t="s">
        <v>567</v>
      </c>
      <c r="F133" s="3"/>
      <c r="G133" s="4">
        <v>22</v>
      </c>
      <c r="H133" s="3"/>
      <c r="I133" s="15">
        <v>26183968311</v>
      </c>
      <c r="J133" s="15"/>
      <c r="K133" s="15">
        <v>-159328035</v>
      </c>
      <c r="L133" s="15"/>
      <c r="M133" s="15">
        <v>26343296346</v>
      </c>
      <c r="N133" s="15"/>
      <c r="O133" s="33">
        <v>82841502555</v>
      </c>
      <c r="P133" s="15"/>
      <c r="Q133" s="15">
        <v>0</v>
      </c>
      <c r="R133" s="15"/>
      <c r="S133" s="15">
        <v>82841502555</v>
      </c>
    </row>
    <row r="134" spans="1:19" ht="18.75" x14ac:dyDescent="0.45">
      <c r="A134" s="2" t="s">
        <v>353</v>
      </c>
      <c r="C134" s="4">
        <v>20</v>
      </c>
      <c r="D134" s="3"/>
      <c r="E134" s="3" t="s">
        <v>567</v>
      </c>
      <c r="F134" s="3"/>
      <c r="G134" s="4">
        <v>22</v>
      </c>
      <c r="H134" s="3"/>
      <c r="I134" s="15">
        <v>12662661653</v>
      </c>
      <c r="J134" s="15"/>
      <c r="K134" s="15">
        <v>-107690368</v>
      </c>
      <c r="L134" s="15"/>
      <c r="M134" s="15">
        <v>12770352021</v>
      </c>
      <c r="N134" s="15"/>
      <c r="O134" s="33">
        <v>48827045213</v>
      </c>
      <c r="P134" s="15"/>
      <c r="Q134" s="15">
        <v>0</v>
      </c>
      <c r="R134" s="15"/>
      <c r="S134" s="15">
        <v>48827045213</v>
      </c>
    </row>
    <row r="135" spans="1:19" ht="18.75" x14ac:dyDescent="0.45">
      <c r="A135" s="2" t="s">
        <v>422</v>
      </c>
      <c r="C135" s="4">
        <v>22</v>
      </c>
      <c r="D135" s="3"/>
      <c r="E135" s="3" t="s">
        <v>567</v>
      </c>
      <c r="F135" s="3"/>
      <c r="G135" s="4">
        <v>20</v>
      </c>
      <c r="H135" s="3"/>
      <c r="I135" s="15">
        <v>15890410959</v>
      </c>
      <c r="J135" s="15"/>
      <c r="K135" s="15">
        <v>-6526689</v>
      </c>
      <c r="L135" s="15"/>
      <c r="M135" s="15">
        <v>15896937648</v>
      </c>
      <c r="N135" s="15"/>
      <c r="O135" s="33">
        <v>36712328763</v>
      </c>
      <c r="P135" s="15"/>
      <c r="Q135" s="15">
        <v>45686823</v>
      </c>
      <c r="R135" s="15"/>
      <c r="S135" s="15">
        <v>36666641940</v>
      </c>
    </row>
    <row r="136" spans="1:19" ht="18.75" x14ac:dyDescent="0.45">
      <c r="A136" s="2" t="s">
        <v>353</v>
      </c>
      <c r="C136" s="4">
        <v>3</v>
      </c>
      <c r="D136" s="3"/>
      <c r="E136" s="3" t="s">
        <v>567</v>
      </c>
      <c r="F136" s="3"/>
      <c r="G136" s="4">
        <v>22</v>
      </c>
      <c r="H136" s="3"/>
      <c r="I136" s="15">
        <v>18872780225</v>
      </c>
      <c r="J136" s="15"/>
      <c r="K136" s="15">
        <v>-29657076</v>
      </c>
      <c r="L136" s="15"/>
      <c r="M136" s="15">
        <v>18902437301</v>
      </c>
      <c r="N136" s="15"/>
      <c r="O136" s="33">
        <v>35303698994</v>
      </c>
      <c r="P136" s="15"/>
      <c r="Q136" s="15">
        <v>0</v>
      </c>
      <c r="R136" s="15"/>
      <c r="S136" s="15">
        <v>35303698994</v>
      </c>
    </row>
    <row r="137" spans="1:19" ht="18.75" x14ac:dyDescent="0.45">
      <c r="A137" s="2" t="s">
        <v>413</v>
      </c>
      <c r="C137" s="4">
        <v>6</v>
      </c>
      <c r="D137" s="3"/>
      <c r="E137" s="3" t="s">
        <v>567</v>
      </c>
      <c r="F137" s="3"/>
      <c r="G137" s="4">
        <v>22</v>
      </c>
      <c r="H137" s="3"/>
      <c r="I137" s="15">
        <v>13161643833</v>
      </c>
      <c r="J137" s="15"/>
      <c r="K137" s="15">
        <v>-59944894</v>
      </c>
      <c r="L137" s="15"/>
      <c r="M137" s="15">
        <v>13221588727</v>
      </c>
      <c r="N137" s="15"/>
      <c r="O137" s="33">
        <v>29797260266</v>
      </c>
      <c r="P137" s="15"/>
      <c r="Q137" s="15">
        <v>0</v>
      </c>
      <c r="R137" s="15"/>
      <c r="S137" s="15">
        <v>29797260266</v>
      </c>
    </row>
    <row r="138" spans="1:19" ht="18.75" x14ac:dyDescent="0.45">
      <c r="A138" s="2" t="s">
        <v>429</v>
      </c>
      <c r="C138" s="4">
        <v>1</v>
      </c>
      <c r="D138" s="3"/>
      <c r="E138" s="3" t="s">
        <v>567</v>
      </c>
      <c r="F138" s="3"/>
      <c r="G138" s="4">
        <v>20</v>
      </c>
      <c r="H138" s="3"/>
      <c r="I138" s="15">
        <v>27616438331</v>
      </c>
      <c r="J138" s="15"/>
      <c r="K138" s="15">
        <v>0</v>
      </c>
      <c r="L138" s="15"/>
      <c r="M138" s="15">
        <v>27616438331</v>
      </c>
      <c r="N138" s="15"/>
      <c r="O138" s="33">
        <v>47342464331</v>
      </c>
      <c r="P138" s="15"/>
      <c r="Q138" s="15">
        <v>0</v>
      </c>
      <c r="R138" s="15"/>
      <c r="S138" s="15">
        <v>47342464331</v>
      </c>
    </row>
    <row r="139" spans="1:19" ht="18.75" x14ac:dyDescent="0.45">
      <c r="A139" s="2" t="s">
        <v>431</v>
      </c>
      <c r="C139" s="4">
        <v>1</v>
      </c>
      <c r="D139" s="3"/>
      <c r="E139" s="3" t="s">
        <v>567</v>
      </c>
      <c r="F139" s="3"/>
      <c r="G139" s="4">
        <v>18</v>
      </c>
      <c r="H139" s="3"/>
      <c r="I139" s="15">
        <v>26630136963</v>
      </c>
      <c r="J139" s="15"/>
      <c r="K139" s="15">
        <v>0</v>
      </c>
      <c r="L139" s="15"/>
      <c r="M139" s="15">
        <v>26630136963</v>
      </c>
      <c r="N139" s="15"/>
      <c r="O139" s="33">
        <v>46356162963</v>
      </c>
      <c r="P139" s="15"/>
      <c r="Q139" s="15">
        <v>0</v>
      </c>
      <c r="R139" s="15"/>
      <c r="S139" s="15">
        <v>46356162963</v>
      </c>
    </row>
    <row r="140" spans="1:19" ht="18.75" x14ac:dyDescent="0.45">
      <c r="A140" s="2" t="s">
        <v>346</v>
      </c>
      <c r="C140" s="4">
        <v>1</v>
      </c>
      <c r="D140" s="3"/>
      <c r="E140" s="3" t="s">
        <v>567</v>
      </c>
      <c r="F140" s="3"/>
      <c r="G140" s="4">
        <v>20</v>
      </c>
      <c r="H140" s="3"/>
      <c r="I140" s="15">
        <v>14301369836</v>
      </c>
      <c r="J140" s="15"/>
      <c r="K140" s="15">
        <v>0</v>
      </c>
      <c r="L140" s="15"/>
      <c r="M140" s="15">
        <v>14301369836</v>
      </c>
      <c r="N140" s="15"/>
      <c r="O140" s="33">
        <v>24164382836</v>
      </c>
      <c r="P140" s="15"/>
      <c r="Q140" s="15">
        <v>0</v>
      </c>
      <c r="R140" s="15"/>
      <c r="S140" s="15">
        <v>24164382836</v>
      </c>
    </row>
    <row r="141" spans="1:19" ht="18.75" x14ac:dyDescent="0.45">
      <c r="A141" s="2" t="s">
        <v>353</v>
      </c>
      <c r="C141" s="4">
        <v>13</v>
      </c>
      <c r="D141" s="3"/>
      <c r="E141" s="3" t="s">
        <v>567</v>
      </c>
      <c r="F141" s="3"/>
      <c r="G141" s="4">
        <v>22</v>
      </c>
      <c r="H141" s="3"/>
      <c r="I141" s="15">
        <v>13863013698</v>
      </c>
      <c r="J141" s="15"/>
      <c r="K141" s="15">
        <v>-79664018</v>
      </c>
      <c r="L141" s="15"/>
      <c r="M141" s="15">
        <v>13942677716</v>
      </c>
      <c r="N141" s="15"/>
      <c r="O141" s="33">
        <v>24109589040</v>
      </c>
      <c r="P141" s="15"/>
      <c r="Q141" s="15">
        <v>0</v>
      </c>
      <c r="R141" s="15"/>
      <c r="S141" s="15">
        <v>24109589040</v>
      </c>
    </row>
    <row r="142" spans="1:19" ht="18.75" x14ac:dyDescent="0.45">
      <c r="A142" s="2" t="s">
        <v>436</v>
      </c>
      <c r="C142" s="4">
        <v>1</v>
      </c>
      <c r="D142" s="3"/>
      <c r="E142" s="3" t="s">
        <v>567</v>
      </c>
      <c r="F142" s="3"/>
      <c r="G142" s="4">
        <v>20</v>
      </c>
      <c r="H142" s="3"/>
      <c r="I142" s="15">
        <v>71506849296</v>
      </c>
      <c r="J142" s="15"/>
      <c r="K142" s="15">
        <v>0</v>
      </c>
      <c r="L142" s="15"/>
      <c r="M142" s="15">
        <v>71506849296</v>
      </c>
      <c r="N142" s="15"/>
      <c r="O142" s="33">
        <v>105753421927</v>
      </c>
      <c r="P142" s="15"/>
      <c r="Q142" s="15">
        <v>0</v>
      </c>
      <c r="R142" s="15"/>
      <c r="S142" s="15">
        <v>105753421927</v>
      </c>
    </row>
    <row r="143" spans="1:19" ht="18.75" x14ac:dyDescent="0.45">
      <c r="A143" s="2" t="s">
        <v>436</v>
      </c>
      <c r="C143" s="4">
        <v>1</v>
      </c>
      <c r="D143" s="3"/>
      <c r="E143" s="3" t="s">
        <v>567</v>
      </c>
      <c r="F143" s="3"/>
      <c r="G143" s="4">
        <v>20</v>
      </c>
      <c r="H143" s="3"/>
      <c r="I143" s="15">
        <v>15890410945</v>
      </c>
      <c r="J143" s="15"/>
      <c r="K143" s="15">
        <v>0</v>
      </c>
      <c r="L143" s="15"/>
      <c r="M143" s="15">
        <v>15890410945</v>
      </c>
      <c r="N143" s="15"/>
      <c r="O143" s="33">
        <v>22465753191</v>
      </c>
      <c r="P143" s="15"/>
      <c r="Q143" s="15">
        <v>0</v>
      </c>
      <c r="R143" s="15"/>
      <c r="S143" s="15">
        <v>22465753191</v>
      </c>
    </row>
    <row r="144" spans="1:19" ht="18.75" x14ac:dyDescent="0.45">
      <c r="A144" s="2" t="s">
        <v>441</v>
      </c>
      <c r="C144" s="4">
        <v>1</v>
      </c>
      <c r="D144" s="3"/>
      <c r="E144" s="3" t="s">
        <v>567</v>
      </c>
      <c r="F144" s="3"/>
      <c r="G144" s="4">
        <v>20</v>
      </c>
      <c r="H144" s="3"/>
      <c r="I144" s="15">
        <v>14794520535</v>
      </c>
      <c r="J144" s="15"/>
      <c r="K144" s="15">
        <v>0</v>
      </c>
      <c r="L144" s="15"/>
      <c r="M144" s="15">
        <v>14794520535</v>
      </c>
      <c r="N144" s="15"/>
      <c r="O144" s="33">
        <v>14794520535</v>
      </c>
      <c r="P144" s="15"/>
      <c r="Q144" s="15">
        <v>0</v>
      </c>
      <c r="R144" s="15"/>
      <c r="S144" s="15">
        <v>14794520535</v>
      </c>
    </row>
    <row r="145" spans="1:19" ht="18.75" x14ac:dyDescent="0.45">
      <c r="A145" s="2" t="s">
        <v>444</v>
      </c>
      <c r="C145" s="4">
        <v>8</v>
      </c>
      <c r="D145" s="3"/>
      <c r="E145" s="3" t="s">
        <v>567</v>
      </c>
      <c r="F145" s="3"/>
      <c r="G145" s="4">
        <v>16.5</v>
      </c>
      <c r="H145" s="3"/>
      <c r="I145" s="15">
        <v>48013698620</v>
      </c>
      <c r="J145" s="15"/>
      <c r="K145" s="15">
        <v>173012891</v>
      </c>
      <c r="L145" s="15"/>
      <c r="M145" s="15">
        <v>47840685729</v>
      </c>
      <c r="N145" s="15"/>
      <c r="O145" s="33">
        <v>48013698620</v>
      </c>
      <c r="P145" s="15"/>
      <c r="Q145" s="15">
        <v>173012891</v>
      </c>
      <c r="R145" s="15"/>
      <c r="S145" s="15">
        <v>47840685729</v>
      </c>
    </row>
    <row r="146" spans="1:19" ht="18.75" x14ac:dyDescent="0.45">
      <c r="A146" s="2" t="s">
        <v>444</v>
      </c>
      <c r="C146" s="4">
        <v>17</v>
      </c>
      <c r="D146" s="3"/>
      <c r="E146" s="3" t="s">
        <v>567</v>
      </c>
      <c r="F146" s="3"/>
      <c r="G146" s="4">
        <v>16.7</v>
      </c>
      <c r="H146" s="3"/>
      <c r="I146" s="15">
        <v>27452054784</v>
      </c>
      <c r="J146" s="15"/>
      <c r="K146" s="15">
        <v>211876347</v>
      </c>
      <c r="L146" s="15"/>
      <c r="M146" s="15">
        <v>27240178437</v>
      </c>
      <c r="N146" s="15"/>
      <c r="O146" s="33">
        <v>27452054784</v>
      </c>
      <c r="P146" s="15"/>
      <c r="Q146" s="15">
        <v>211876347</v>
      </c>
      <c r="R146" s="15"/>
      <c r="S146" s="15">
        <v>27240178437</v>
      </c>
    </row>
    <row r="147" spans="1:19" ht="18.75" x14ac:dyDescent="0.45">
      <c r="A147" s="2" t="s">
        <v>429</v>
      </c>
      <c r="C147" s="4">
        <v>1</v>
      </c>
      <c r="D147" s="3"/>
      <c r="E147" s="3" t="s">
        <v>567</v>
      </c>
      <c r="F147" s="3"/>
      <c r="G147" s="4">
        <v>20</v>
      </c>
      <c r="H147" s="3"/>
      <c r="I147" s="15">
        <v>547945205</v>
      </c>
      <c r="J147" s="15"/>
      <c r="K147" s="15">
        <v>0</v>
      </c>
      <c r="L147" s="15"/>
      <c r="M147" s="15">
        <v>547945205</v>
      </c>
      <c r="N147" s="15"/>
      <c r="O147" s="33">
        <v>547945205</v>
      </c>
      <c r="P147" s="15"/>
      <c r="Q147" s="15">
        <v>0</v>
      </c>
      <c r="R147" s="15"/>
      <c r="S147" s="15">
        <v>547945205</v>
      </c>
    </row>
    <row r="148" spans="1:19" ht="18.75" x14ac:dyDescent="0.45">
      <c r="A148" s="2" t="s">
        <v>449</v>
      </c>
      <c r="C148" s="4">
        <v>1</v>
      </c>
      <c r="D148" s="3"/>
      <c r="E148" s="3" t="s">
        <v>567</v>
      </c>
      <c r="F148" s="3"/>
      <c r="G148" s="4">
        <v>20</v>
      </c>
      <c r="H148" s="3"/>
      <c r="I148" s="15">
        <v>1232876712</v>
      </c>
      <c r="J148" s="15"/>
      <c r="K148" s="15">
        <v>675179</v>
      </c>
      <c r="L148" s="15"/>
      <c r="M148" s="15">
        <v>1232201533</v>
      </c>
      <c r="N148" s="15"/>
      <c r="O148" s="33">
        <v>1232876712</v>
      </c>
      <c r="P148" s="15"/>
      <c r="Q148" s="15">
        <v>675179</v>
      </c>
      <c r="R148" s="15"/>
      <c r="S148" s="15">
        <v>1232201533</v>
      </c>
    </row>
    <row r="149" spans="1:19" ht="18.75" thickBot="1" x14ac:dyDescent="0.45">
      <c r="I149" s="14">
        <f>SUM(I8:I148)</f>
        <v>2692430371108</v>
      </c>
      <c r="J149" s="15"/>
      <c r="K149" s="14">
        <f>SUM(K8:K148)</f>
        <v>-1326543805</v>
      </c>
      <c r="L149" s="15"/>
      <c r="M149" s="14">
        <f>SUM(M8:M148)</f>
        <v>2693756914913</v>
      </c>
      <c r="N149" s="15"/>
      <c r="O149" s="34">
        <f>SUM(O8:O148)</f>
        <v>20013716315220</v>
      </c>
      <c r="P149" s="15"/>
      <c r="Q149" s="14">
        <f>SUM(Q8:Q148)</f>
        <v>615310487</v>
      </c>
      <c r="R149" s="15"/>
      <c r="S149" s="14">
        <f>SUM(S8:S148)</f>
        <v>20013101004733</v>
      </c>
    </row>
    <row r="150" spans="1:19" ht="18.75" thickTop="1" x14ac:dyDescent="0.4"/>
    <row r="151" spans="1:19" x14ac:dyDescent="0.4">
      <c r="O151" s="36"/>
    </row>
    <row r="152" spans="1:19" x14ac:dyDescent="0.4">
      <c r="O152" s="3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topLeftCell="B1" workbookViewId="0">
      <selection activeCell="G24" sqref="G24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7.75" x14ac:dyDescent="0.4">
      <c r="A6" s="27" t="s">
        <v>3</v>
      </c>
      <c r="C6" s="25" t="s">
        <v>475</v>
      </c>
      <c r="D6" s="25" t="s">
        <v>475</v>
      </c>
      <c r="E6" s="25" t="s">
        <v>475</v>
      </c>
      <c r="F6" s="25" t="s">
        <v>475</v>
      </c>
      <c r="G6" s="25" t="s">
        <v>475</v>
      </c>
      <c r="I6" s="25" t="s">
        <v>456</v>
      </c>
      <c r="J6" s="25" t="s">
        <v>456</v>
      </c>
      <c r="K6" s="25" t="s">
        <v>456</v>
      </c>
      <c r="L6" s="25" t="s">
        <v>456</v>
      </c>
      <c r="M6" s="25" t="s">
        <v>456</v>
      </c>
      <c r="O6" s="25" t="s">
        <v>457</v>
      </c>
      <c r="P6" s="25" t="s">
        <v>457</v>
      </c>
      <c r="Q6" s="25" t="s">
        <v>457</v>
      </c>
      <c r="R6" s="25" t="s">
        <v>457</v>
      </c>
      <c r="S6" s="25" t="s">
        <v>457</v>
      </c>
    </row>
    <row r="7" spans="1:19" ht="27.75" x14ac:dyDescent="0.4">
      <c r="A7" s="25" t="s">
        <v>3</v>
      </c>
      <c r="C7" s="26" t="s">
        <v>476</v>
      </c>
      <c r="E7" s="26" t="s">
        <v>477</v>
      </c>
      <c r="G7" s="26" t="s">
        <v>478</v>
      </c>
      <c r="I7" s="26" t="s">
        <v>479</v>
      </c>
      <c r="K7" s="26" t="s">
        <v>461</v>
      </c>
      <c r="M7" s="26" t="s">
        <v>480</v>
      </c>
      <c r="O7" s="26" t="s">
        <v>479</v>
      </c>
      <c r="Q7" s="26" t="s">
        <v>461</v>
      </c>
      <c r="S7" s="26" t="s">
        <v>480</v>
      </c>
    </row>
    <row r="8" spans="1:19" ht="18.75" x14ac:dyDescent="0.45">
      <c r="A8" s="2" t="s">
        <v>73</v>
      </c>
      <c r="C8" s="6" t="s">
        <v>481</v>
      </c>
      <c r="E8" s="5">
        <v>100000000</v>
      </c>
      <c r="F8" s="6"/>
      <c r="G8" s="5">
        <v>150</v>
      </c>
      <c r="I8" s="4">
        <v>0</v>
      </c>
      <c r="J8" s="3"/>
      <c r="K8" s="4">
        <v>0</v>
      </c>
      <c r="L8" s="3"/>
      <c r="M8" s="4">
        <v>0</v>
      </c>
      <c r="N8" s="3"/>
      <c r="O8" s="4">
        <v>15000000000</v>
      </c>
      <c r="P8" s="3"/>
      <c r="Q8" s="4">
        <v>0</v>
      </c>
      <c r="R8" s="3"/>
      <c r="S8" s="4">
        <f>O8-Q8</f>
        <v>15000000000</v>
      </c>
    </row>
    <row r="9" spans="1:19" ht="18.75" x14ac:dyDescent="0.45">
      <c r="A9" s="2" t="s">
        <v>56</v>
      </c>
      <c r="C9" s="6" t="s">
        <v>482</v>
      </c>
      <c r="E9" s="5">
        <v>185000000</v>
      </c>
      <c r="F9" s="6"/>
      <c r="G9" s="5">
        <v>1930</v>
      </c>
      <c r="I9" s="4">
        <v>357050000000</v>
      </c>
      <c r="J9" s="3"/>
      <c r="K9" s="4">
        <v>13189182058</v>
      </c>
      <c r="L9" s="3"/>
      <c r="M9" s="4">
        <v>343860817942</v>
      </c>
      <c r="N9" s="3"/>
      <c r="O9" s="4">
        <v>357050000000</v>
      </c>
      <c r="P9" s="3"/>
      <c r="Q9" s="4">
        <v>13189182058</v>
      </c>
      <c r="R9" s="3"/>
      <c r="S9" s="4">
        <f t="shared" ref="S9:S21" si="0">O9-Q9</f>
        <v>343860817942</v>
      </c>
    </row>
    <row r="10" spans="1:19" ht="18.75" x14ac:dyDescent="0.45">
      <c r="A10" s="2" t="s">
        <v>83</v>
      </c>
      <c r="C10" s="6" t="s">
        <v>483</v>
      </c>
      <c r="E10" s="5">
        <v>15000000</v>
      </c>
      <c r="F10" s="6"/>
      <c r="G10" s="5">
        <v>73</v>
      </c>
      <c r="I10" s="4">
        <v>0</v>
      </c>
      <c r="J10" s="3"/>
      <c r="K10" s="4">
        <v>0</v>
      </c>
      <c r="L10" s="3"/>
      <c r="M10" s="4">
        <v>0</v>
      </c>
      <c r="N10" s="3"/>
      <c r="O10" s="4">
        <v>1095000000</v>
      </c>
      <c r="P10" s="3"/>
      <c r="Q10" s="4">
        <v>55533160</v>
      </c>
      <c r="R10" s="3"/>
      <c r="S10" s="4">
        <f t="shared" si="0"/>
        <v>1039466840</v>
      </c>
    </row>
    <row r="11" spans="1:19" ht="18.75" x14ac:dyDescent="0.45">
      <c r="A11" s="2" t="s">
        <v>43</v>
      </c>
      <c r="C11" s="6" t="s">
        <v>484</v>
      </c>
      <c r="E11" s="5">
        <v>21412944</v>
      </c>
      <c r="F11" s="6"/>
      <c r="G11" s="5">
        <v>350</v>
      </c>
      <c r="I11" s="4">
        <v>0</v>
      </c>
      <c r="J11" s="3"/>
      <c r="K11" s="4">
        <v>0</v>
      </c>
      <c r="L11" s="3"/>
      <c r="M11" s="4">
        <v>0</v>
      </c>
      <c r="N11" s="3"/>
      <c r="O11" s="4">
        <v>7494530400</v>
      </c>
      <c r="P11" s="3"/>
      <c r="Q11" s="4">
        <v>480418615</v>
      </c>
      <c r="R11" s="3"/>
      <c r="S11" s="4">
        <f t="shared" si="0"/>
        <v>7014111785</v>
      </c>
    </row>
    <row r="12" spans="1:19" ht="18.75" x14ac:dyDescent="0.45">
      <c r="A12" s="2" t="s">
        <v>31</v>
      </c>
      <c r="C12" s="6" t="s">
        <v>485</v>
      </c>
      <c r="E12" s="5">
        <v>1545835</v>
      </c>
      <c r="F12" s="6"/>
      <c r="G12" s="5">
        <v>13500</v>
      </c>
      <c r="I12" s="4">
        <v>0</v>
      </c>
      <c r="J12" s="3"/>
      <c r="K12" s="4">
        <v>0</v>
      </c>
      <c r="L12" s="3"/>
      <c r="M12" s="4">
        <v>0</v>
      </c>
      <c r="N12" s="3"/>
      <c r="O12" s="4">
        <v>20868772500</v>
      </c>
      <c r="P12" s="3"/>
      <c r="Q12" s="4">
        <v>0</v>
      </c>
      <c r="R12" s="3"/>
      <c r="S12" s="4">
        <f t="shared" si="0"/>
        <v>20868772500</v>
      </c>
    </row>
    <row r="13" spans="1:19" ht="18.75" x14ac:dyDescent="0.45">
      <c r="A13" s="2" t="s">
        <v>49</v>
      </c>
      <c r="C13" s="6" t="s">
        <v>486</v>
      </c>
      <c r="E13" s="5">
        <v>222103454</v>
      </c>
      <c r="F13" s="6"/>
      <c r="G13" s="5">
        <v>150</v>
      </c>
      <c r="I13" s="4">
        <v>0</v>
      </c>
      <c r="J13" s="3"/>
      <c r="K13" s="4">
        <v>0</v>
      </c>
      <c r="L13" s="3"/>
      <c r="M13" s="4">
        <v>0</v>
      </c>
      <c r="N13" s="3"/>
      <c r="O13" s="4">
        <v>33315518100</v>
      </c>
      <c r="P13" s="3"/>
      <c r="Q13" s="4">
        <v>1378120578</v>
      </c>
      <c r="R13" s="3"/>
      <c r="S13" s="4">
        <f t="shared" si="0"/>
        <v>31937397522</v>
      </c>
    </row>
    <row r="14" spans="1:19" ht="18.75" x14ac:dyDescent="0.45">
      <c r="A14" s="2" t="s">
        <v>57</v>
      </c>
      <c r="C14" s="6" t="s">
        <v>398</v>
      </c>
      <c r="E14" s="5">
        <v>150000000</v>
      </c>
      <c r="F14" s="6"/>
      <c r="G14" s="5">
        <v>600</v>
      </c>
      <c r="I14" s="4">
        <v>0</v>
      </c>
      <c r="J14" s="3"/>
      <c r="K14" s="4">
        <v>0</v>
      </c>
      <c r="L14" s="3"/>
      <c r="M14" s="4">
        <v>0</v>
      </c>
      <c r="N14" s="3"/>
      <c r="O14" s="4">
        <v>90000000000</v>
      </c>
      <c r="P14" s="3"/>
      <c r="Q14" s="4">
        <v>3722915299</v>
      </c>
      <c r="R14" s="3"/>
      <c r="S14" s="4">
        <f t="shared" si="0"/>
        <v>86277084701</v>
      </c>
    </row>
    <row r="15" spans="1:19" ht="18.75" x14ac:dyDescent="0.45">
      <c r="A15" s="2" t="s">
        <v>35</v>
      </c>
      <c r="C15" s="6" t="s">
        <v>487</v>
      </c>
      <c r="E15" s="5">
        <v>4074324</v>
      </c>
      <c r="F15" s="6"/>
      <c r="G15" s="5">
        <v>300</v>
      </c>
      <c r="I15" s="4">
        <v>1222297200</v>
      </c>
      <c r="J15" s="3"/>
      <c r="K15" s="4">
        <v>173793139</v>
      </c>
      <c r="L15" s="3"/>
      <c r="M15" s="4">
        <v>1048504061</v>
      </c>
      <c r="N15" s="3"/>
      <c r="O15" s="4">
        <v>1222297200</v>
      </c>
      <c r="P15" s="3"/>
      <c r="Q15" s="4">
        <v>173793139</v>
      </c>
      <c r="R15" s="3"/>
      <c r="S15" s="4">
        <f t="shared" si="0"/>
        <v>1048504061</v>
      </c>
    </row>
    <row r="16" spans="1:19" ht="18.75" x14ac:dyDescent="0.45">
      <c r="A16" s="2" t="s">
        <v>48</v>
      </c>
      <c r="C16" s="6" t="s">
        <v>488</v>
      </c>
      <c r="E16" s="5">
        <v>4576551</v>
      </c>
      <c r="F16" s="6"/>
      <c r="G16" s="5">
        <v>1350</v>
      </c>
      <c r="I16" s="4">
        <v>0</v>
      </c>
      <c r="J16" s="3"/>
      <c r="K16" s="4">
        <v>0</v>
      </c>
      <c r="L16" s="3"/>
      <c r="M16" s="4">
        <v>0</v>
      </c>
      <c r="N16" s="3"/>
      <c r="O16" s="4">
        <v>6178343850</v>
      </c>
      <c r="P16" s="3"/>
      <c r="Q16" s="4">
        <v>0</v>
      </c>
      <c r="R16" s="3"/>
      <c r="S16" s="4">
        <f t="shared" si="0"/>
        <v>6178343850</v>
      </c>
    </row>
    <row r="17" spans="1:19" ht="18.75" x14ac:dyDescent="0.45">
      <c r="A17" s="2" t="s">
        <v>38</v>
      </c>
      <c r="C17" s="6" t="s">
        <v>469</v>
      </c>
      <c r="E17" s="5">
        <v>1331412</v>
      </c>
      <c r="F17" s="6"/>
      <c r="G17" s="5">
        <v>1200</v>
      </c>
      <c r="I17" s="4">
        <v>0</v>
      </c>
      <c r="J17" s="3"/>
      <c r="K17" s="4">
        <v>0</v>
      </c>
      <c r="L17" s="3"/>
      <c r="M17" s="4">
        <v>0</v>
      </c>
      <c r="N17" s="3"/>
      <c r="O17" s="4">
        <v>1597694400</v>
      </c>
      <c r="P17" s="3"/>
      <c r="Q17" s="4">
        <v>110045278</v>
      </c>
      <c r="R17" s="3"/>
      <c r="S17" s="4">
        <f t="shared" si="0"/>
        <v>1487649122</v>
      </c>
    </row>
    <row r="18" spans="1:19" ht="18.75" x14ac:dyDescent="0.45">
      <c r="A18" s="2" t="s">
        <v>37</v>
      </c>
      <c r="C18" s="6" t="s">
        <v>489</v>
      </c>
      <c r="E18" s="5">
        <v>325402</v>
      </c>
      <c r="F18" s="6"/>
      <c r="G18" s="5">
        <v>430</v>
      </c>
      <c r="I18" s="4">
        <v>0</v>
      </c>
      <c r="J18" s="3"/>
      <c r="K18" s="4">
        <v>0</v>
      </c>
      <c r="L18" s="3"/>
      <c r="M18" s="4">
        <v>0</v>
      </c>
      <c r="N18" s="3"/>
      <c r="O18" s="4">
        <v>139922860</v>
      </c>
      <c r="P18" s="3"/>
      <c r="Q18" s="4">
        <v>11034926</v>
      </c>
      <c r="R18" s="3"/>
      <c r="S18" s="4">
        <f t="shared" si="0"/>
        <v>128887934</v>
      </c>
    </row>
    <row r="19" spans="1:19" ht="18.75" x14ac:dyDescent="0.45">
      <c r="A19" s="2" t="s">
        <v>568</v>
      </c>
      <c r="C19" s="6" t="s">
        <v>570</v>
      </c>
      <c r="E19" s="5">
        <v>55350346</v>
      </c>
      <c r="F19" s="6"/>
      <c r="G19" s="5">
        <v>350</v>
      </c>
      <c r="I19" s="4">
        <v>1555463700</v>
      </c>
      <c r="J19" s="3"/>
      <c r="K19" s="4">
        <v>0</v>
      </c>
      <c r="L19" s="3"/>
      <c r="M19" s="4"/>
      <c r="N19" s="3"/>
      <c r="O19" s="4">
        <v>1555463700</v>
      </c>
      <c r="P19" s="3"/>
      <c r="Q19" s="4">
        <v>0</v>
      </c>
      <c r="R19" s="3"/>
      <c r="S19" s="4">
        <f t="shared" si="0"/>
        <v>1555463700</v>
      </c>
    </row>
    <row r="20" spans="1:19" ht="18.75" x14ac:dyDescent="0.45">
      <c r="A20" s="2" t="s">
        <v>70</v>
      </c>
      <c r="C20" s="6" t="s">
        <v>571</v>
      </c>
      <c r="E20" s="5">
        <v>369972661</v>
      </c>
      <c r="F20" s="6"/>
      <c r="G20" s="5">
        <v>400</v>
      </c>
      <c r="I20" s="4">
        <v>0</v>
      </c>
      <c r="J20" s="3"/>
      <c r="K20" s="4">
        <v>0</v>
      </c>
      <c r="L20" s="3"/>
      <c r="M20" s="4"/>
      <c r="N20" s="3"/>
      <c r="O20" s="4">
        <v>16200005257</v>
      </c>
      <c r="P20" s="3"/>
      <c r="Q20" s="4">
        <v>0</v>
      </c>
      <c r="R20" s="3"/>
      <c r="S20" s="4">
        <f t="shared" si="0"/>
        <v>16200005257</v>
      </c>
    </row>
    <row r="21" spans="1:19" ht="18.75" x14ac:dyDescent="0.45">
      <c r="A21" s="2" t="s">
        <v>33</v>
      </c>
      <c r="C21" s="6" t="s">
        <v>572</v>
      </c>
      <c r="E21" s="5">
        <v>0</v>
      </c>
      <c r="F21" s="6"/>
      <c r="G21" s="5">
        <v>11500</v>
      </c>
      <c r="I21" s="4">
        <v>0</v>
      </c>
      <c r="J21" s="3"/>
      <c r="K21" s="4">
        <v>0</v>
      </c>
      <c r="L21" s="3"/>
      <c r="M21" s="4"/>
      <c r="N21" s="3"/>
      <c r="O21" s="4">
        <v>198676428857</v>
      </c>
      <c r="P21" s="3"/>
      <c r="Q21" s="4">
        <v>0</v>
      </c>
      <c r="R21" s="3"/>
      <c r="S21" s="4">
        <f t="shared" si="0"/>
        <v>198676428857</v>
      </c>
    </row>
    <row r="22" spans="1:19" ht="18.75" thickBot="1" x14ac:dyDescent="0.45">
      <c r="I22" s="7">
        <f>SUM(I8:I21)</f>
        <v>359827760900</v>
      </c>
      <c r="K22" s="7">
        <f>SUM(K8:K21)</f>
        <v>13362975197</v>
      </c>
      <c r="M22" s="7">
        <f>SUM(M8:M18)</f>
        <v>344909322003</v>
      </c>
      <c r="O22" s="7">
        <f>SUM(O8:O21)</f>
        <v>750393977124</v>
      </c>
      <c r="Q22" s="38">
        <f>SUM(Q8:Q21)</f>
        <v>19121043053</v>
      </c>
      <c r="S22" s="12">
        <f>SUM(S8:S21)</f>
        <v>731272934071</v>
      </c>
    </row>
    <row r="23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0"/>
  <sheetViews>
    <sheetView rightToLeft="1" view="pageBreakPreview" zoomScale="80" zoomScaleNormal="100" zoomScaleSheetLayoutView="80" workbookViewId="0">
      <selection activeCell="S56" sqref="S56"/>
    </sheetView>
  </sheetViews>
  <sheetFormatPr defaultRowHeight="18" x14ac:dyDescent="0.4"/>
  <cols>
    <col min="1" max="1" width="47.28515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2.5703125" style="1" bestFit="1" customWidth="1"/>
    <col min="8" max="8" width="1" style="1" customWidth="1"/>
    <col min="9" max="9" width="38.855468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38.85546875" style="32" bestFit="1" customWidth="1"/>
    <col min="18" max="18" width="1" style="1" customWidth="1"/>
    <col min="19" max="19" width="9.140625" style="1" customWidth="1"/>
    <col min="20" max="20" width="22.85546875" style="1" customWidth="1"/>
    <col min="21" max="16384" width="9.140625" style="1"/>
  </cols>
  <sheetData>
    <row r="2" spans="1:17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7.75" x14ac:dyDescent="0.4">
      <c r="A3" s="23" t="s">
        <v>454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7.75" x14ac:dyDescent="0.4">
      <c r="A6" s="27" t="s">
        <v>3</v>
      </c>
      <c r="C6" s="25" t="s">
        <v>456</v>
      </c>
      <c r="D6" s="25" t="s">
        <v>456</v>
      </c>
      <c r="E6" s="25" t="s">
        <v>456</v>
      </c>
      <c r="F6" s="25" t="s">
        <v>456</v>
      </c>
      <c r="G6" s="25" t="s">
        <v>456</v>
      </c>
      <c r="H6" s="25" t="s">
        <v>456</v>
      </c>
      <c r="I6" s="25" t="s">
        <v>456</v>
      </c>
      <c r="K6" s="25" t="s">
        <v>457</v>
      </c>
      <c r="L6" s="25" t="s">
        <v>457</v>
      </c>
      <c r="M6" s="25" t="s">
        <v>457</v>
      </c>
      <c r="N6" s="25" t="s">
        <v>457</v>
      </c>
      <c r="O6" s="25" t="s">
        <v>457</v>
      </c>
      <c r="P6" s="25" t="s">
        <v>457</v>
      </c>
      <c r="Q6" s="25" t="s">
        <v>457</v>
      </c>
    </row>
    <row r="7" spans="1:17" ht="27.75" x14ac:dyDescent="0.4">
      <c r="A7" s="25" t="s">
        <v>3</v>
      </c>
      <c r="C7" s="25" t="s">
        <v>7</v>
      </c>
      <c r="E7" s="25" t="s">
        <v>490</v>
      </c>
      <c r="G7" s="25" t="s">
        <v>491</v>
      </c>
      <c r="I7" s="25" t="s">
        <v>492</v>
      </c>
      <c r="K7" s="26" t="s">
        <v>7</v>
      </c>
      <c r="M7" s="26" t="s">
        <v>490</v>
      </c>
      <c r="O7" s="26" t="s">
        <v>491</v>
      </c>
      <c r="Q7" s="31" t="s">
        <v>492</v>
      </c>
    </row>
    <row r="8" spans="1:17" s="40" customFormat="1" ht="28.5" customHeight="1" x14ac:dyDescent="0.6">
      <c r="A8" s="39" t="s">
        <v>62</v>
      </c>
      <c r="C8" s="41">
        <v>937889</v>
      </c>
      <c r="D8" s="41"/>
      <c r="E8" s="41">
        <v>171027058636</v>
      </c>
      <c r="F8" s="41"/>
      <c r="G8" s="41">
        <v>170697422005</v>
      </c>
      <c r="H8" s="41"/>
      <c r="I8" s="41">
        <v>329636631</v>
      </c>
      <c r="J8" s="41"/>
      <c r="K8" s="41">
        <v>937889</v>
      </c>
      <c r="L8" s="41"/>
      <c r="M8" s="41">
        <v>171027058636</v>
      </c>
      <c r="N8" s="41"/>
      <c r="O8" s="41">
        <v>163779081688</v>
      </c>
      <c r="P8" s="41"/>
      <c r="Q8" s="45">
        <v>7247976948</v>
      </c>
    </row>
    <row r="9" spans="1:17" s="40" customFormat="1" ht="28.5" customHeight="1" x14ac:dyDescent="0.6">
      <c r="A9" s="39" t="s">
        <v>64</v>
      </c>
      <c r="C9" s="41">
        <v>784200</v>
      </c>
      <c r="D9" s="41"/>
      <c r="E9" s="41">
        <v>301030854000</v>
      </c>
      <c r="F9" s="41"/>
      <c r="G9" s="41">
        <v>299987832080</v>
      </c>
      <c r="H9" s="41"/>
      <c r="I9" s="41">
        <v>1043021920</v>
      </c>
      <c r="J9" s="41"/>
      <c r="K9" s="41">
        <v>784200</v>
      </c>
      <c r="L9" s="41"/>
      <c r="M9" s="41">
        <v>301030854000</v>
      </c>
      <c r="N9" s="41"/>
      <c r="O9" s="41">
        <v>301496523832</v>
      </c>
      <c r="P9" s="41"/>
      <c r="Q9" s="45">
        <v>-465669832</v>
      </c>
    </row>
    <row r="10" spans="1:17" s="40" customFormat="1" ht="28.5" customHeight="1" x14ac:dyDescent="0.6">
      <c r="A10" s="39" t="s">
        <v>63</v>
      </c>
      <c r="C10" s="41">
        <v>1875388</v>
      </c>
      <c r="D10" s="41"/>
      <c r="E10" s="41">
        <v>196021179924</v>
      </c>
      <c r="F10" s="41"/>
      <c r="G10" s="41">
        <v>195336727808</v>
      </c>
      <c r="H10" s="41"/>
      <c r="I10" s="41">
        <v>684452116</v>
      </c>
      <c r="J10" s="41"/>
      <c r="K10" s="41">
        <v>1875388</v>
      </c>
      <c r="L10" s="41"/>
      <c r="M10" s="41">
        <v>196021179924</v>
      </c>
      <c r="N10" s="41"/>
      <c r="O10" s="41">
        <v>205210647879</v>
      </c>
      <c r="P10" s="41"/>
      <c r="Q10" s="45">
        <v>-9189467955</v>
      </c>
    </row>
    <row r="11" spans="1:17" s="40" customFormat="1" ht="28.5" customHeight="1" x14ac:dyDescent="0.6">
      <c r="A11" s="39" t="s">
        <v>65</v>
      </c>
      <c r="C11" s="41">
        <v>50000</v>
      </c>
      <c r="D11" s="41"/>
      <c r="E11" s="41">
        <v>6028832250</v>
      </c>
      <c r="F11" s="41"/>
      <c r="G11" s="41">
        <v>5998044391</v>
      </c>
      <c r="H11" s="41"/>
      <c r="I11" s="41">
        <v>30787859</v>
      </c>
      <c r="J11" s="41"/>
      <c r="K11" s="41">
        <v>50000</v>
      </c>
      <c r="L11" s="41"/>
      <c r="M11" s="41">
        <v>6028832250</v>
      </c>
      <c r="N11" s="41"/>
      <c r="O11" s="41">
        <v>6421473953</v>
      </c>
      <c r="P11" s="41"/>
      <c r="Q11" s="45">
        <v>-392641703</v>
      </c>
    </row>
    <row r="12" spans="1:17" s="40" customFormat="1" ht="28.5" customHeight="1" x14ac:dyDescent="0.6">
      <c r="A12" s="39" t="s">
        <v>86</v>
      </c>
      <c r="C12" s="41">
        <v>1000000</v>
      </c>
      <c r="D12" s="41"/>
      <c r="E12" s="41">
        <v>9988125000</v>
      </c>
      <c r="F12" s="41"/>
      <c r="G12" s="41">
        <v>10006155477</v>
      </c>
      <c r="H12" s="41"/>
      <c r="I12" s="41">
        <v>-18030477</v>
      </c>
      <c r="J12" s="41"/>
      <c r="K12" s="41">
        <v>1000000</v>
      </c>
      <c r="L12" s="41"/>
      <c r="M12" s="41">
        <v>9988125000</v>
      </c>
      <c r="N12" s="41"/>
      <c r="O12" s="41">
        <v>10006155477</v>
      </c>
      <c r="P12" s="41"/>
      <c r="Q12" s="45">
        <v>-18030477</v>
      </c>
    </row>
    <row r="13" spans="1:17" s="40" customFormat="1" ht="28.5" customHeight="1" x14ac:dyDescent="0.6">
      <c r="A13" s="39" t="s">
        <v>84</v>
      </c>
      <c r="C13" s="41">
        <v>812651</v>
      </c>
      <c r="D13" s="41"/>
      <c r="E13" s="41">
        <v>49835822575</v>
      </c>
      <c r="F13" s="41"/>
      <c r="G13" s="41">
        <v>49999978077</v>
      </c>
      <c r="H13" s="41"/>
      <c r="I13" s="41">
        <v>-164155502</v>
      </c>
      <c r="J13" s="41"/>
      <c r="K13" s="41">
        <v>812651</v>
      </c>
      <c r="L13" s="41"/>
      <c r="M13" s="41">
        <v>49835822575</v>
      </c>
      <c r="N13" s="41"/>
      <c r="O13" s="41">
        <v>49999978077</v>
      </c>
      <c r="P13" s="41"/>
      <c r="Q13" s="45">
        <v>-164155502</v>
      </c>
    </row>
    <row r="14" spans="1:17" s="40" customFormat="1" ht="28.5" customHeight="1" x14ac:dyDescent="0.6">
      <c r="A14" s="39" t="s">
        <v>75</v>
      </c>
      <c r="C14" s="41">
        <v>28895242</v>
      </c>
      <c r="D14" s="41"/>
      <c r="E14" s="41">
        <v>623008709076</v>
      </c>
      <c r="F14" s="41"/>
      <c r="G14" s="41">
        <v>623109051424</v>
      </c>
      <c r="H14" s="41"/>
      <c r="I14" s="41">
        <v>-100342347</v>
      </c>
      <c r="J14" s="41"/>
      <c r="K14" s="41">
        <v>28895242</v>
      </c>
      <c r="L14" s="41"/>
      <c r="M14" s="41">
        <v>623008709076</v>
      </c>
      <c r="N14" s="41"/>
      <c r="O14" s="41">
        <v>611561625263</v>
      </c>
      <c r="P14" s="41"/>
      <c r="Q14" s="45">
        <v>11447083813</v>
      </c>
    </row>
    <row r="15" spans="1:17" s="40" customFormat="1" ht="28.5" customHeight="1" x14ac:dyDescent="0.6">
      <c r="A15" s="39" t="s">
        <v>19</v>
      </c>
      <c r="C15" s="41">
        <v>54470965</v>
      </c>
      <c r="D15" s="41"/>
      <c r="E15" s="41">
        <v>243823323000</v>
      </c>
      <c r="F15" s="41"/>
      <c r="G15" s="41">
        <v>243875654774</v>
      </c>
      <c r="H15" s="41"/>
      <c r="I15" s="41">
        <v>-52331773</v>
      </c>
      <c r="J15" s="41"/>
      <c r="K15" s="41">
        <v>54470965</v>
      </c>
      <c r="L15" s="41"/>
      <c r="M15" s="41">
        <v>243823323000</v>
      </c>
      <c r="N15" s="41"/>
      <c r="O15" s="41">
        <v>244981293851</v>
      </c>
      <c r="P15" s="41"/>
      <c r="Q15" s="45">
        <v>-1157970850</v>
      </c>
    </row>
    <row r="16" spans="1:17" s="40" customFormat="1" ht="28.5" customHeight="1" x14ac:dyDescent="0.6">
      <c r="A16" s="39" t="s">
        <v>32</v>
      </c>
      <c r="C16" s="41">
        <v>362069</v>
      </c>
      <c r="D16" s="41"/>
      <c r="E16" s="41">
        <v>15235188804</v>
      </c>
      <c r="F16" s="41"/>
      <c r="G16" s="41">
        <v>15285174411</v>
      </c>
      <c r="H16" s="41"/>
      <c r="I16" s="41">
        <v>-49985606</v>
      </c>
      <c r="J16" s="41"/>
      <c r="K16" s="41">
        <v>362069</v>
      </c>
      <c r="L16" s="41"/>
      <c r="M16" s="41">
        <v>15235188804</v>
      </c>
      <c r="N16" s="41"/>
      <c r="O16" s="41">
        <v>15213654832</v>
      </c>
      <c r="P16" s="41"/>
      <c r="Q16" s="45">
        <v>21533972</v>
      </c>
    </row>
    <row r="17" spans="1:17" s="40" customFormat="1" ht="28.5" customHeight="1" x14ac:dyDescent="0.6">
      <c r="A17" s="39" t="s">
        <v>72</v>
      </c>
      <c r="C17" s="41">
        <v>12802216</v>
      </c>
      <c r="D17" s="41"/>
      <c r="E17" s="41">
        <v>27920937935</v>
      </c>
      <c r="F17" s="41"/>
      <c r="G17" s="41">
        <v>27819738072</v>
      </c>
      <c r="H17" s="41"/>
      <c r="I17" s="41">
        <v>101199863</v>
      </c>
      <c r="J17" s="41"/>
      <c r="K17" s="41">
        <v>12802216</v>
      </c>
      <c r="L17" s="41"/>
      <c r="M17" s="41">
        <v>27920937935</v>
      </c>
      <c r="N17" s="41"/>
      <c r="O17" s="41">
        <v>28205170479</v>
      </c>
      <c r="P17" s="41"/>
      <c r="Q17" s="45">
        <v>-284232543</v>
      </c>
    </row>
    <row r="18" spans="1:17" s="40" customFormat="1" ht="28.5" customHeight="1" x14ac:dyDescent="0.6">
      <c r="A18" s="39" t="s">
        <v>35</v>
      </c>
      <c r="C18" s="41">
        <v>6518918</v>
      </c>
      <c r="D18" s="41"/>
      <c r="E18" s="41">
        <v>144506908765</v>
      </c>
      <c r="F18" s="41"/>
      <c r="G18" s="41">
        <v>146410872973</v>
      </c>
      <c r="H18" s="41"/>
      <c r="I18" s="41">
        <v>-1903964207</v>
      </c>
      <c r="J18" s="41"/>
      <c r="K18" s="41">
        <v>6518918</v>
      </c>
      <c r="L18" s="41"/>
      <c r="M18" s="41">
        <v>144506908765</v>
      </c>
      <c r="N18" s="41"/>
      <c r="O18" s="41">
        <v>151264596153</v>
      </c>
      <c r="P18" s="41"/>
      <c r="Q18" s="45">
        <v>-6757687387</v>
      </c>
    </row>
    <row r="19" spans="1:17" s="40" customFormat="1" ht="28.5" customHeight="1" x14ac:dyDescent="0.6">
      <c r="A19" s="39" t="s">
        <v>61</v>
      </c>
      <c r="C19" s="41">
        <v>22697888</v>
      </c>
      <c r="D19" s="41"/>
      <c r="E19" s="41">
        <v>84046562484</v>
      </c>
      <c r="F19" s="41"/>
      <c r="G19" s="41">
        <v>83834834715</v>
      </c>
      <c r="H19" s="41"/>
      <c r="I19" s="41">
        <v>211727769</v>
      </c>
      <c r="J19" s="41"/>
      <c r="K19" s="41">
        <v>22697888</v>
      </c>
      <c r="L19" s="41"/>
      <c r="M19" s="41">
        <v>84046562484</v>
      </c>
      <c r="N19" s="41"/>
      <c r="O19" s="41">
        <v>83842115261</v>
      </c>
      <c r="P19" s="41"/>
      <c r="Q19" s="45">
        <v>204447223</v>
      </c>
    </row>
    <row r="20" spans="1:17" s="40" customFormat="1" ht="28.5" customHeight="1" x14ac:dyDescent="0.6">
      <c r="A20" s="39" t="s">
        <v>39</v>
      </c>
      <c r="C20" s="41">
        <v>40665928</v>
      </c>
      <c r="D20" s="41"/>
      <c r="E20" s="41">
        <v>75673663843</v>
      </c>
      <c r="F20" s="41"/>
      <c r="G20" s="41">
        <v>75350472796</v>
      </c>
      <c r="H20" s="41"/>
      <c r="I20" s="41">
        <v>323191047</v>
      </c>
      <c r="J20" s="41"/>
      <c r="K20" s="41">
        <v>40665928</v>
      </c>
      <c r="L20" s="41"/>
      <c r="M20" s="41">
        <v>75673663843</v>
      </c>
      <c r="N20" s="41"/>
      <c r="O20" s="41">
        <v>75662542583</v>
      </c>
      <c r="P20" s="41"/>
      <c r="Q20" s="45">
        <v>11121260</v>
      </c>
    </row>
    <row r="21" spans="1:17" s="40" customFormat="1" ht="28.5" customHeight="1" x14ac:dyDescent="0.6">
      <c r="A21" s="39" t="s">
        <v>34</v>
      </c>
      <c r="C21" s="41">
        <v>2797241</v>
      </c>
      <c r="D21" s="41"/>
      <c r="E21" s="41">
        <v>63786904724</v>
      </c>
      <c r="F21" s="41"/>
      <c r="G21" s="41">
        <v>63913204907</v>
      </c>
      <c r="H21" s="41"/>
      <c r="I21" s="41">
        <v>-126300182</v>
      </c>
      <c r="J21" s="41"/>
      <c r="K21" s="41">
        <v>2797241</v>
      </c>
      <c r="L21" s="41"/>
      <c r="M21" s="41">
        <v>63786904724</v>
      </c>
      <c r="N21" s="41"/>
      <c r="O21" s="41">
        <v>64059167258</v>
      </c>
      <c r="P21" s="41"/>
      <c r="Q21" s="45">
        <v>-272262533</v>
      </c>
    </row>
    <row r="22" spans="1:17" s="40" customFormat="1" ht="28.5" customHeight="1" x14ac:dyDescent="0.6">
      <c r="A22" s="39" t="s">
        <v>48</v>
      </c>
      <c r="C22" s="41">
        <v>3131997</v>
      </c>
      <c r="D22" s="41"/>
      <c r="E22" s="41">
        <v>2957693536</v>
      </c>
      <c r="F22" s="41"/>
      <c r="G22" s="41">
        <v>-2702322205</v>
      </c>
      <c r="H22" s="41"/>
      <c r="I22" s="41">
        <v>5660015741</v>
      </c>
      <c r="J22" s="41"/>
      <c r="K22" s="41">
        <v>3131997</v>
      </c>
      <c r="L22" s="41"/>
      <c r="M22" s="41">
        <v>2957693536</v>
      </c>
      <c r="N22" s="41"/>
      <c r="O22" s="41">
        <v>3327635183</v>
      </c>
      <c r="P22" s="41"/>
      <c r="Q22" s="45">
        <v>-369941646</v>
      </c>
    </row>
    <row r="23" spans="1:17" s="40" customFormat="1" ht="28.5" customHeight="1" x14ac:dyDescent="0.6">
      <c r="A23" s="39" t="s">
        <v>77</v>
      </c>
      <c r="C23" s="41">
        <v>16519907</v>
      </c>
      <c r="D23" s="41"/>
      <c r="E23" s="41">
        <v>152392573775</v>
      </c>
      <c r="F23" s="41"/>
      <c r="G23" s="41">
        <v>152398592234</v>
      </c>
      <c r="H23" s="41"/>
      <c r="I23" s="41">
        <v>-6018458</v>
      </c>
      <c r="J23" s="41"/>
      <c r="K23" s="41">
        <v>16519907</v>
      </c>
      <c r="L23" s="41"/>
      <c r="M23" s="41">
        <v>152392573775</v>
      </c>
      <c r="N23" s="41"/>
      <c r="O23" s="41">
        <v>152724208223</v>
      </c>
      <c r="P23" s="41"/>
      <c r="Q23" s="45">
        <v>-331634447</v>
      </c>
    </row>
    <row r="24" spans="1:17" s="40" customFormat="1" ht="28.5" customHeight="1" x14ac:dyDescent="0.6">
      <c r="A24" s="39" t="s">
        <v>25</v>
      </c>
      <c r="C24" s="41">
        <v>31097568</v>
      </c>
      <c r="D24" s="41"/>
      <c r="E24" s="41">
        <v>152831585253</v>
      </c>
      <c r="F24" s="41"/>
      <c r="G24" s="41">
        <v>152601556248</v>
      </c>
      <c r="H24" s="41"/>
      <c r="I24" s="41">
        <v>230029005</v>
      </c>
      <c r="J24" s="41"/>
      <c r="K24" s="41">
        <v>31097568</v>
      </c>
      <c r="L24" s="41"/>
      <c r="M24" s="41">
        <v>152831585253</v>
      </c>
      <c r="N24" s="41"/>
      <c r="O24" s="41">
        <v>156858318245</v>
      </c>
      <c r="P24" s="41"/>
      <c r="Q24" s="45">
        <v>-4026732991</v>
      </c>
    </row>
    <row r="25" spans="1:17" s="40" customFormat="1" ht="28.5" customHeight="1" x14ac:dyDescent="0.6">
      <c r="A25" s="39" t="s">
        <v>30</v>
      </c>
      <c r="C25" s="41">
        <v>1466412</v>
      </c>
      <c r="D25" s="41"/>
      <c r="E25" s="41">
        <v>182575277787</v>
      </c>
      <c r="F25" s="41"/>
      <c r="G25" s="41">
        <v>182382363430</v>
      </c>
      <c r="H25" s="41"/>
      <c r="I25" s="41">
        <v>192914357</v>
      </c>
      <c r="J25" s="41"/>
      <c r="K25" s="41">
        <v>1466412</v>
      </c>
      <c r="L25" s="41"/>
      <c r="M25" s="41">
        <v>182575277787</v>
      </c>
      <c r="N25" s="41"/>
      <c r="O25" s="41">
        <v>181428728445</v>
      </c>
      <c r="P25" s="41"/>
      <c r="Q25" s="45">
        <v>1146549342</v>
      </c>
    </row>
    <row r="26" spans="1:17" s="40" customFormat="1" ht="28.5" customHeight="1" x14ac:dyDescent="0.6">
      <c r="A26" s="39" t="s">
        <v>28</v>
      </c>
      <c r="C26" s="41">
        <v>48826681</v>
      </c>
      <c r="D26" s="41"/>
      <c r="E26" s="41">
        <v>366448024972</v>
      </c>
      <c r="F26" s="41"/>
      <c r="G26" s="41">
        <v>365811190581</v>
      </c>
      <c r="H26" s="41"/>
      <c r="I26" s="41">
        <v>636834391</v>
      </c>
      <c r="J26" s="41"/>
      <c r="K26" s="41">
        <v>48826681</v>
      </c>
      <c r="L26" s="41"/>
      <c r="M26" s="41">
        <v>366448024972</v>
      </c>
      <c r="N26" s="41"/>
      <c r="O26" s="41">
        <v>362564037878</v>
      </c>
      <c r="P26" s="41"/>
      <c r="Q26" s="45">
        <v>3883987094</v>
      </c>
    </row>
    <row r="27" spans="1:17" s="40" customFormat="1" ht="28.5" customHeight="1" x14ac:dyDescent="0.6">
      <c r="A27" s="39" t="s">
        <v>66</v>
      </c>
      <c r="C27" s="41">
        <v>1480745</v>
      </c>
      <c r="D27" s="41"/>
      <c r="E27" s="41">
        <v>103256209892</v>
      </c>
      <c r="F27" s="41"/>
      <c r="G27" s="41">
        <v>102697034922</v>
      </c>
      <c r="H27" s="41"/>
      <c r="I27" s="41">
        <v>559174970</v>
      </c>
      <c r="J27" s="41"/>
      <c r="K27" s="41">
        <v>1480745</v>
      </c>
      <c r="L27" s="41"/>
      <c r="M27" s="41">
        <v>103256209892</v>
      </c>
      <c r="N27" s="41"/>
      <c r="O27" s="41">
        <v>104003447259</v>
      </c>
      <c r="P27" s="41"/>
      <c r="Q27" s="45">
        <v>-747237366</v>
      </c>
    </row>
    <row r="28" spans="1:17" s="40" customFormat="1" ht="28.5" customHeight="1" x14ac:dyDescent="0.6">
      <c r="A28" s="39" t="s">
        <v>33</v>
      </c>
      <c r="C28" s="41">
        <v>33725000</v>
      </c>
      <c r="D28" s="41"/>
      <c r="E28" s="41">
        <v>6265396726098</v>
      </c>
      <c r="F28" s="41"/>
      <c r="G28" s="41">
        <v>6167304518231</v>
      </c>
      <c r="H28" s="41"/>
      <c r="I28" s="41">
        <v>98092207867</v>
      </c>
      <c r="J28" s="41"/>
      <c r="K28" s="41">
        <v>33725000</v>
      </c>
      <c r="L28" s="41"/>
      <c r="M28" s="41">
        <v>6265396726098</v>
      </c>
      <c r="N28" s="41"/>
      <c r="O28" s="41">
        <v>6004457483598</v>
      </c>
      <c r="P28" s="41"/>
      <c r="Q28" s="45">
        <v>260939242500</v>
      </c>
    </row>
    <row r="29" spans="1:17" s="40" customFormat="1" ht="28.5" customHeight="1" x14ac:dyDescent="0.6">
      <c r="A29" s="39" t="s">
        <v>31</v>
      </c>
      <c r="C29" s="41">
        <v>1545835</v>
      </c>
      <c r="D29" s="41"/>
      <c r="E29" s="41">
        <v>241989639129</v>
      </c>
      <c r="F29" s="41"/>
      <c r="G29" s="41">
        <v>241632198534</v>
      </c>
      <c r="H29" s="41"/>
      <c r="I29" s="41">
        <v>357440595</v>
      </c>
      <c r="J29" s="41"/>
      <c r="K29" s="41">
        <v>1545835</v>
      </c>
      <c r="L29" s="41"/>
      <c r="M29" s="41">
        <v>241989639129</v>
      </c>
      <c r="N29" s="41"/>
      <c r="O29" s="41">
        <v>260918061019</v>
      </c>
      <c r="P29" s="41"/>
      <c r="Q29" s="45">
        <v>-18928421889</v>
      </c>
    </row>
    <row r="30" spans="1:17" s="40" customFormat="1" ht="28.5" customHeight="1" x14ac:dyDescent="0.6">
      <c r="A30" s="39" t="s">
        <v>59</v>
      </c>
      <c r="C30" s="41">
        <v>16304255</v>
      </c>
      <c r="D30" s="41"/>
      <c r="E30" s="41">
        <v>847476824460</v>
      </c>
      <c r="F30" s="41"/>
      <c r="G30" s="41">
        <v>848838902774</v>
      </c>
      <c r="H30" s="41"/>
      <c r="I30" s="41">
        <v>-1362078313</v>
      </c>
      <c r="J30" s="41"/>
      <c r="K30" s="41">
        <v>16304255</v>
      </c>
      <c r="L30" s="41"/>
      <c r="M30" s="41">
        <v>847476824460</v>
      </c>
      <c r="N30" s="41"/>
      <c r="O30" s="41">
        <v>849994338241</v>
      </c>
      <c r="P30" s="41"/>
      <c r="Q30" s="45">
        <v>-2517513780</v>
      </c>
    </row>
    <row r="31" spans="1:17" s="40" customFormat="1" ht="28.5" customHeight="1" x14ac:dyDescent="0.6">
      <c r="A31" s="39" t="s">
        <v>38</v>
      </c>
      <c r="C31" s="41">
        <v>1331412</v>
      </c>
      <c r="D31" s="41"/>
      <c r="E31" s="41">
        <v>15352485143</v>
      </c>
      <c r="F31" s="41"/>
      <c r="G31" s="41">
        <v>15330383218</v>
      </c>
      <c r="H31" s="41"/>
      <c r="I31" s="41">
        <v>22101925</v>
      </c>
      <c r="J31" s="41"/>
      <c r="K31" s="41">
        <v>1331412</v>
      </c>
      <c r="L31" s="41"/>
      <c r="M31" s="41">
        <v>15352485143</v>
      </c>
      <c r="N31" s="41"/>
      <c r="O31" s="41">
        <v>17237776491</v>
      </c>
      <c r="P31" s="41"/>
      <c r="Q31" s="45">
        <v>-1885291347</v>
      </c>
    </row>
    <row r="32" spans="1:17" s="40" customFormat="1" ht="28.5" customHeight="1" x14ac:dyDescent="0.6">
      <c r="A32" s="39" t="s">
        <v>46</v>
      </c>
      <c r="C32" s="41">
        <v>1394767</v>
      </c>
      <c r="D32" s="41"/>
      <c r="E32" s="41">
        <v>4902551330</v>
      </c>
      <c r="F32" s="41"/>
      <c r="G32" s="41">
        <v>4891726181</v>
      </c>
      <c r="H32" s="41"/>
      <c r="I32" s="41">
        <v>10825149</v>
      </c>
      <c r="J32" s="41"/>
      <c r="K32" s="41">
        <v>1394767</v>
      </c>
      <c r="L32" s="41"/>
      <c r="M32" s="41">
        <v>4902551330</v>
      </c>
      <c r="N32" s="41"/>
      <c r="O32" s="41">
        <v>4919441924</v>
      </c>
      <c r="P32" s="41"/>
      <c r="Q32" s="45">
        <v>-16890593</v>
      </c>
    </row>
    <row r="33" spans="1:17" s="40" customFormat="1" ht="28.5" customHeight="1" x14ac:dyDescent="0.6">
      <c r="A33" s="39" t="s">
        <v>37</v>
      </c>
      <c r="C33" s="41">
        <v>325402</v>
      </c>
      <c r="D33" s="41"/>
      <c r="E33" s="41">
        <v>7391194857</v>
      </c>
      <c r="F33" s="41"/>
      <c r="G33" s="41">
        <v>7399455074</v>
      </c>
      <c r="H33" s="41"/>
      <c r="I33" s="41">
        <v>-8260216</v>
      </c>
      <c r="J33" s="41"/>
      <c r="K33" s="41">
        <v>325402</v>
      </c>
      <c r="L33" s="41"/>
      <c r="M33" s="41">
        <v>7391194857</v>
      </c>
      <c r="N33" s="41"/>
      <c r="O33" s="41">
        <v>7395502189</v>
      </c>
      <c r="P33" s="41"/>
      <c r="Q33" s="45">
        <v>-4307331</v>
      </c>
    </row>
    <row r="34" spans="1:17" s="40" customFormat="1" ht="28.5" customHeight="1" x14ac:dyDescent="0.6">
      <c r="A34" s="39" t="s">
        <v>60</v>
      </c>
      <c r="C34" s="41">
        <v>303736</v>
      </c>
      <c r="D34" s="41"/>
      <c r="E34" s="41">
        <v>9072959562</v>
      </c>
      <c r="F34" s="41"/>
      <c r="G34" s="41">
        <v>9064752074</v>
      </c>
      <c r="H34" s="41"/>
      <c r="I34" s="41">
        <v>8207488</v>
      </c>
      <c r="J34" s="41"/>
      <c r="K34" s="41">
        <v>303736</v>
      </c>
      <c r="L34" s="41"/>
      <c r="M34" s="41">
        <v>9072959562</v>
      </c>
      <c r="N34" s="41"/>
      <c r="O34" s="41">
        <v>8966530645</v>
      </c>
      <c r="P34" s="41"/>
      <c r="Q34" s="45">
        <v>106428917</v>
      </c>
    </row>
    <row r="35" spans="1:17" s="40" customFormat="1" ht="28.5" customHeight="1" x14ac:dyDescent="0.6">
      <c r="A35" s="39" t="s">
        <v>44</v>
      </c>
      <c r="C35" s="41">
        <v>102582054</v>
      </c>
      <c r="D35" s="41"/>
      <c r="E35" s="41">
        <v>257070632453</v>
      </c>
      <c r="F35" s="41"/>
      <c r="G35" s="41">
        <v>256684411265</v>
      </c>
      <c r="H35" s="41"/>
      <c r="I35" s="41">
        <v>386221188</v>
      </c>
      <c r="J35" s="41"/>
      <c r="K35" s="41">
        <v>102582054</v>
      </c>
      <c r="L35" s="41"/>
      <c r="M35" s="41">
        <v>257070632453</v>
      </c>
      <c r="N35" s="41"/>
      <c r="O35" s="41">
        <v>260560865704</v>
      </c>
      <c r="P35" s="41"/>
      <c r="Q35" s="45">
        <v>-3490233250</v>
      </c>
    </row>
    <row r="36" spans="1:17" s="40" customFormat="1" ht="28.5" customHeight="1" x14ac:dyDescent="0.6">
      <c r="A36" s="39" t="s">
        <v>49</v>
      </c>
      <c r="C36" s="41">
        <v>217103454</v>
      </c>
      <c r="D36" s="41"/>
      <c r="E36" s="41">
        <v>946981688912</v>
      </c>
      <c r="F36" s="41"/>
      <c r="G36" s="41">
        <v>944986206072</v>
      </c>
      <c r="H36" s="41"/>
      <c r="I36" s="41">
        <v>1995482840</v>
      </c>
      <c r="J36" s="41"/>
      <c r="K36" s="41">
        <v>217103454</v>
      </c>
      <c r="L36" s="41"/>
      <c r="M36" s="41">
        <v>946981688912</v>
      </c>
      <c r="N36" s="41"/>
      <c r="O36" s="41">
        <v>970224233500</v>
      </c>
      <c r="P36" s="41"/>
      <c r="Q36" s="45">
        <v>-23242544587</v>
      </c>
    </row>
    <row r="37" spans="1:17" s="40" customFormat="1" ht="28.5" customHeight="1" x14ac:dyDescent="0.6">
      <c r="A37" s="39" t="s">
        <v>78</v>
      </c>
      <c r="C37" s="41">
        <v>27000000</v>
      </c>
      <c r="D37" s="41"/>
      <c r="E37" s="41">
        <v>703727757000</v>
      </c>
      <c r="F37" s="41"/>
      <c r="G37" s="41">
        <v>701524246070</v>
      </c>
      <c r="H37" s="41"/>
      <c r="I37" s="41">
        <v>2203510930</v>
      </c>
      <c r="J37" s="41"/>
      <c r="K37" s="41">
        <v>27000000</v>
      </c>
      <c r="L37" s="41"/>
      <c r="M37" s="41">
        <v>703727757000</v>
      </c>
      <c r="N37" s="41"/>
      <c r="O37" s="41">
        <v>706138936174</v>
      </c>
      <c r="P37" s="41"/>
      <c r="Q37" s="45">
        <v>-2411179174</v>
      </c>
    </row>
    <row r="38" spans="1:17" s="40" customFormat="1" ht="28.5" customHeight="1" x14ac:dyDescent="0.6">
      <c r="A38" s="39" t="s">
        <v>69</v>
      </c>
      <c r="C38" s="41">
        <v>46569118</v>
      </c>
      <c r="D38" s="41"/>
      <c r="E38" s="41">
        <v>870753117177</v>
      </c>
      <c r="F38" s="41"/>
      <c r="G38" s="41">
        <v>867673027581</v>
      </c>
      <c r="H38" s="41"/>
      <c r="I38" s="41">
        <v>3080089596</v>
      </c>
      <c r="J38" s="41"/>
      <c r="K38" s="41">
        <v>46569118</v>
      </c>
      <c r="L38" s="41"/>
      <c r="M38" s="41">
        <v>870753117177</v>
      </c>
      <c r="N38" s="41"/>
      <c r="O38" s="41">
        <v>867657396447</v>
      </c>
      <c r="P38" s="41"/>
      <c r="Q38" s="45">
        <v>3095720730</v>
      </c>
    </row>
    <row r="39" spans="1:17" s="40" customFormat="1" ht="28.5" customHeight="1" x14ac:dyDescent="0.6">
      <c r="A39" s="39" t="s">
        <v>55</v>
      </c>
      <c r="C39" s="41">
        <v>63779191</v>
      </c>
      <c r="D39" s="41"/>
      <c r="E39" s="41">
        <v>450137904176</v>
      </c>
      <c r="F39" s="41"/>
      <c r="G39" s="41">
        <v>449090790070</v>
      </c>
      <c r="H39" s="41"/>
      <c r="I39" s="41">
        <v>1047114106</v>
      </c>
      <c r="J39" s="41"/>
      <c r="K39" s="41">
        <v>63779191</v>
      </c>
      <c r="L39" s="41"/>
      <c r="M39" s="41">
        <v>450137904176</v>
      </c>
      <c r="N39" s="41"/>
      <c r="O39" s="41">
        <v>453607607860</v>
      </c>
      <c r="P39" s="41"/>
      <c r="Q39" s="45">
        <v>-3469703683</v>
      </c>
    </row>
    <row r="40" spans="1:17" s="40" customFormat="1" ht="28.5" customHeight="1" x14ac:dyDescent="0.6">
      <c r="A40" s="39" t="s">
        <v>71</v>
      </c>
      <c r="C40" s="41">
        <v>72131772</v>
      </c>
      <c r="D40" s="41"/>
      <c r="E40" s="41">
        <v>182483086349</v>
      </c>
      <c r="F40" s="41"/>
      <c r="G40" s="41">
        <v>181726846717</v>
      </c>
      <c r="H40" s="41"/>
      <c r="I40" s="41">
        <v>756239632</v>
      </c>
      <c r="J40" s="41"/>
      <c r="K40" s="41">
        <v>72131772</v>
      </c>
      <c r="L40" s="41"/>
      <c r="M40" s="41">
        <v>182483086349</v>
      </c>
      <c r="N40" s="41"/>
      <c r="O40" s="41">
        <v>181320657388</v>
      </c>
      <c r="P40" s="41"/>
      <c r="Q40" s="45">
        <v>1162428961</v>
      </c>
    </row>
    <row r="41" spans="1:17" s="40" customFormat="1" ht="28.5" customHeight="1" x14ac:dyDescent="0.6">
      <c r="A41" s="39" t="s">
        <v>76</v>
      </c>
      <c r="C41" s="41">
        <v>119078545</v>
      </c>
      <c r="D41" s="41"/>
      <c r="E41" s="41">
        <v>787160683920</v>
      </c>
      <c r="F41" s="41"/>
      <c r="G41" s="41">
        <v>788500161618</v>
      </c>
      <c r="H41" s="41"/>
      <c r="I41" s="41">
        <v>-1339477697</v>
      </c>
      <c r="J41" s="41"/>
      <c r="K41" s="41">
        <v>119078545</v>
      </c>
      <c r="L41" s="41"/>
      <c r="M41" s="41">
        <v>787160683920</v>
      </c>
      <c r="N41" s="41"/>
      <c r="O41" s="41">
        <v>799523694904</v>
      </c>
      <c r="P41" s="41"/>
      <c r="Q41" s="45">
        <v>-12363010983</v>
      </c>
    </row>
    <row r="42" spans="1:17" s="40" customFormat="1" ht="28.5" customHeight="1" x14ac:dyDescent="0.6">
      <c r="A42" s="39" t="s">
        <v>15</v>
      </c>
      <c r="C42" s="41">
        <v>59703251</v>
      </c>
      <c r="D42" s="41"/>
      <c r="E42" s="41">
        <v>142316543942</v>
      </c>
      <c r="F42" s="41"/>
      <c r="G42" s="41">
        <v>142099055157</v>
      </c>
      <c r="H42" s="41"/>
      <c r="I42" s="41">
        <v>217488785</v>
      </c>
      <c r="J42" s="41"/>
      <c r="K42" s="41">
        <v>59703251</v>
      </c>
      <c r="L42" s="41"/>
      <c r="M42" s="41">
        <v>142316543942</v>
      </c>
      <c r="N42" s="41"/>
      <c r="O42" s="41">
        <v>141256949554</v>
      </c>
      <c r="P42" s="41"/>
      <c r="Q42" s="45">
        <v>1059594388</v>
      </c>
    </row>
    <row r="43" spans="1:17" s="40" customFormat="1" ht="28.5" customHeight="1" x14ac:dyDescent="0.6">
      <c r="A43" s="39" t="s">
        <v>18</v>
      </c>
      <c r="C43" s="41">
        <v>195916948</v>
      </c>
      <c r="D43" s="41"/>
      <c r="E43" s="41">
        <v>776473202489</v>
      </c>
      <c r="F43" s="41"/>
      <c r="G43" s="41">
        <v>773794652410</v>
      </c>
      <c r="H43" s="41"/>
      <c r="I43" s="41">
        <v>2678550079</v>
      </c>
      <c r="J43" s="41"/>
      <c r="K43" s="41">
        <v>195916948</v>
      </c>
      <c r="L43" s="41"/>
      <c r="M43" s="41">
        <v>776473202489</v>
      </c>
      <c r="N43" s="41"/>
      <c r="O43" s="41">
        <v>776080219458</v>
      </c>
      <c r="P43" s="41"/>
      <c r="Q43" s="45">
        <v>392983031</v>
      </c>
    </row>
    <row r="44" spans="1:17" s="40" customFormat="1" ht="28.5" customHeight="1" x14ac:dyDescent="0.6">
      <c r="A44" s="39" t="s">
        <v>52</v>
      </c>
      <c r="C44" s="41">
        <v>59999999</v>
      </c>
      <c r="D44" s="41"/>
      <c r="E44" s="41">
        <v>293801413103</v>
      </c>
      <c r="F44" s="41"/>
      <c r="G44" s="41">
        <v>290730257863</v>
      </c>
      <c r="H44" s="41"/>
      <c r="I44" s="41">
        <v>3071155240</v>
      </c>
      <c r="J44" s="41"/>
      <c r="K44" s="41">
        <v>59999999</v>
      </c>
      <c r="L44" s="41"/>
      <c r="M44" s="41">
        <v>293801413103</v>
      </c>
      <c r="N44" s="41"/>
      <c r="O44" s="41">
        <v>293257690358</v>
      </c>
      <c r="P44" s="41"/>
      <c r="Q44" s="45">
        <v>543722745</v>
      </c>
    </row>
    <row r="45" spans="1:17" s="40" customFormat="1" ht="28.5" customHeight="1" x14ac:dyDescent="0.6">
      <c r="A45" s="39" t="s">
        <v>73</v>
      </c>
      <c r="C45" s="41">
        <v>101922050</v>
      </c>
      <c r="D45" s="41"/>
      <c r="E45" s="41">
        <v>1407273875716</v>
      </c>
      <c r="F45" s="41"/>
      <c r="G45" s="41">
        <v>1413073385907</v>
      </c>
      <c r="H45" s="41"/>
      <c r="I45" s="41">
        <v>-5799510190</v>
      </c>
      <c r="J45" s="41"/>
      <c r="K45" s="41">
        <v>101922050</v>
      </c>
      <c r="L45" s="41"/>
      <c r="M45" s="41">
        <v>1407273875716</v>
      </c>
      <c r="N45" s="41"/>
      <c r="O45" s="41">
        <v>1447684780370</v>
      </c>
      <c r="P45" s="41"/>
      <c r="Q45" s="45">
        <v>-40410904653</v>
      </c>
    </row>
    <row r="46" spans="1:17" s="40" customFormat="1" ht="28.5" customHeight="1" x14ac:dyDescent="0.6">
      <c r="A46" s="39" t="s">
        <v>54</v>
      </c>
      <c r="C46" s="41">
        <v>38261870</v>
      </c>
      <c r="D46" s="41"/>
      <c r="E46" s="41">
        <v>333560038130</v>
      </c>
      <c r="F46" s="41"/>
      <c r="G46" s="41">
        <v>334569710276</v>
      </c>
      <c r="H46" s="41"/>
      <c r="I46" s="41">
        <v>-1009672145</v>
      </c>
      <c r="J46" s="41"/>
      <c r="K46" s="41">
        <v>38261870</v>
      </c>
      <c r="L46" s="41"/>
      <c r="M46" s="41">
        <v>333560038130</v>
      </c>
      <c r="N46" s="41"/>
      <c r="O46" s="41">
        <v>340468802792</v>
      </c>
      <c r="P46" s="41"/>
      <c r="Q46" s="45">
        <v>-6908764661</v>
      </c>
    </row>
    <row r="47" spans="1:17" s="40" customFormat="1" ht="28.5" customHeight="1" x14ac:dyDescent="0.6">
      <c r="A47" s="39" t="s">
        <v>56</v>
      </c>
      <c r="C47" s="41">
        <v>185000000</v>
      </c>
      <c r="D47" s="41"/>
      <c r="E47" s="41">
        <v>2322647527500</v>
      </c>
      <c r="F47" s="41"/>
      <c r="G47" s="41">
        <v>2669425214561</v>
      </c>
      <c r="H47" s="41"/>
      <c r="I47" s="41">
        <v>-346777687061</v>
      </c>
      <c r="J47" s="41"/>
      <c r="K47" s="41">
        <v>185000000</v>
      </c>
      <c r="L47" s="41"/>
      <c r="M47" s="41">
        <v>2322647527500</v>
      </c>
      <c r="N47" s="41"/>
      <c r="O47" s="41">
        <v>2671231773384</v>
      </c>
      <c r="P47" s="41"/>
      <c r="Q47" s="45">
        <v>-348584245884</v>
      </c>
    </row>
    <row r="48" spans="1:17" s="40" customFormat="1" ht="28.5" customHeight="1" x14ac:dyDescent="0.6">
      <c r="A48" s="39" t="s">
        <v>53</v>
      </c>
      <c r="C48" s="41">
        <v>31189818</v>
      </c>
      <c r="D48" s="41"/>
      <c r="E48" s="41">
        <v>271597129986</v>
      </c>
      <c r="F48" s="41"/>
      <c r="G48" s="41">
        <v>270778283146</v>
      </c>
      <c r="H48" s="41"/>
      <c r="I48" s="41">
        <v>818846840</v>
      </c>
      <c r="J48" s="41"/>
      <c r="K48" s="41">
        <v>31189818</v>
      </c>
      <c r="L48" s="41"/>
      <c r="M48" s="41">
        <v>271597129986</v>
      </c>
      <c r="N48" s="41"/>
      <c r="O48" s="41">
        <v>275152686091</v>
      </c>
      <c r="P48" s="41"/>
      <c r="Q48" s="45">
        <v>-3555556104</v>
      </c>
    </row>
    <row r="49" spans="1:19" s="40" customFormat="1" ht="28.5" customHeight="1" x14ac:dyDescent="0.6">
      <c r="A49" s="39" t="s">
        <v>81</v>
      </c>
      <c r="C49" s="41">
        <v>255130163</v>
      </c>
      <c r="D49" s="41"/>
      <c r="E49" s="41">
        <v>1808254547719</v>
      </c>
      <c r="F49" s="41"/>
      <c r="G49" s="41">
        <v>1801615369770</v>
      </c>
      <c r="H49" s="41"/>
      <c r="I49" s="41">
        <v>6639177949</v>
      </c>
      <c r="J49" s="41"/>
      <c r="K49" s="41">
        <v>255130163</v>
      </c>
      <c r="L49" s="41"/>
      <c r="M49" s="41">
        <v>1808254547719</v>
      </c>
      <c r="N49" s="41"/>
      <c r="O49" s="41">
        <v>1767273275085</v>
      </c>
      <c r="P49" s="41"/>
      <c r="Q49" s="45">
        <v>40981272634</v>
      </c>
    </row>
    <row r="50" spans="1:19" s="40" customFormat="1" ht="28.5" customHeight="1" x14ac:dyDescent="0.6">
      <c r="A50" s="39" t="s">
        <v>83</v>
      </c>
      <c r="C50" s="41">
        <v>15000000</v>
      </c>
      <c r="D50" s="41"/>
      <c r="E50" s="41">
        <v>213074617500</v>
      </c>
      <c r="F50" s="41"/>
      <c r="G50" s="41">
        <v>212255050711</v>
      </c>
      <c r="H50" s="41"/>
      <c r="I50" s="41">
        <v>819566789</v>
      </c>
      <c r="J50" s="41"/>
      <c r="K50" s="41">
        <v>15000000</v>
      </c>
      <c r="L50" s="41"/>
      <c r="M50" s="41">
        <v>213074617500</v>
      </c>
      <c r="N50" s="41"/>
      <c r="O50" s="41">
        <v>213031168336</v>
      </c>
      <c r="P50" s="41"/>
      <c r="Q50" s="45">
        <v>43449164</v>
      </c>
    </row>
    <row r="51" spans="1:19" s="40" customFormat="1" ht="28.5" customHeight="1" x14ac:dyDescent="0.6">
      <c r="A51" s="39" t="s">
        <v>51</v>
      </c>
      <c r="C51" s="41">
        <v>142337531</v>
      </c>
      <c r="D51" s="41"/>
      <c r="E51" s="41">
        <v>1155978387381</v>
      </c>
      <c r="F51" s="41"/>
      <c r="G51" s="41">
        <v>1149982763431</v>
      </c>
      <c r="H51" s="41"/>
      <c r="I51" s="41">
        <v>5995623950</v>
      </c>
      <c r="J51" s="41"/>
      <c r="K51" s="41">
        <v>142337531</v>
      </c>
      <c r="L51" s="41"/>
      <c r="M51" s="41">
        <v>1155978387381</v>
      </c>
      <c r="N51" s="41"/>
      <c r="O51" s="41">
        <v>1157081204444</v>
      </c>
      <c r="P51" s="41"/>
      <c r="Q51" s="45">
        <v>-1102817062</v>
      </c>
    </row>
    <row r="52" spans="1:19" s="40" customFormat="1" ht="28.5" customHeight="1" x14ac:dyDescent="0.6">
      <c r="A52" s="39" t="s">
        <v>40</v>
      </c>
      <c r="C52" s="41">
        <v>65257883</v>
      </c>
      <c r="D52" s="41"/>
      <c r="E52" s="41">
        <v>777137791181</v>
      </c>
      <c r="F52" s="41"/>
      <c r="G52" s="41">
        <v>775054033856</v>
      </c>
      <c r="H52" s="41"/>
      <c r="I52" s="41">
        <v>2083757325</v>
      </c>
      <c r="J52" s="41"/>
      <c r="K52" s="41">
        <v>65257883</v>
      </c>
      <c r="L52" s="41"/>
      <c r="M52" s="41">
        <v>777137791181</v>
      </c>
      <c r="N52" s="41"/>
      <c r="O52" s="41">
        <v>772013865908</v>
      </c>
      <c r="P52" s="41"/>
      <c r="Q52" s="45">
        <v>5123925273</v>
      </c>
    </row>
    <row r="53" spans="1:19" s="40" customFormat="1" ht="28.5" customHeight="1" x14ac:dyDescent="0.6">
      <c r="A53" s="39" t="s">
        <v>87</v>
      </c>
      <c r="C53" s="41">
        <v>16683205</v>
      </c>
      <c r="D53" s="41"/>
      <c r="E53" s="41">
        <v>133003198240</v>
      </c>
      <c r="F53" s="41"/>
      <c r="G53" s="41">
        <v>133710311576</v>
      </c>
      <c r="H53" s="41"/>
      <c r="I53" s="41">
        <v>-707113335</v>
      </c>
      <c r="J53" s="41"/>
      <c r="K53" s="41">
        <v>16683205</v>
      </c>
      <c r="L53" s="41"/>
      <c r="M53" s="41">
        <v>133003198240</v>
      </c>
      <c r="N53" s="41"/>
      <c r="O53" s="41">
        <v>133710311576</v>
      </c>
      <c r="P53" s="41"/>
      <c r="Q53" s="45">
        <v>-707113335</v>
      </c>
    </row>
    <row r="54" spans="1:19" s="40" customFormat="1" ht="28.5" customHeight="1" x14ac:dyDescent="0.6">
      <c r="A54" s="39" t="s">
        <v>29</v>
      </c>
      <c r="C54" s="41">
        <v>11100000</v>
      </c>
      <c r="D54" s="41"/>
      <c r="E54" s="41">
        <v>418186894500</v>
      </c>
      <c r="F54" s="41"/>
      <c r="G54" s="41">
        <v>415980504155</v>
      </c>
      <c r="H54" s="41"/>
      <c r="I54" s="41">
        <v>2206390345</v>
      </c>
      <c r="J54" s="41"/>
      <c r="K54" s="41">
        <v>11100000</v>
      </c>
      <c r="L54" s="41"/>
      <c r="M54" s="41">
        <v>418186894500</v>
      </c>
      <c r="N54" s="41"/>
      <c r="O54" s="41">
        <v>414755825568</v>
      </c>
      <c r="P54" s="41"/>
      <c r="Q54" s="45">
        <v>3431068932</v>
      </c>
    </row>
    <row r="55" spans="1:19" s="40" customFormat="1" ht="28.5" customHeight="1" x14ac:dyDescent="0.6">
      <c r="A55" s="39" t="s">
        <v>27</v>
      </c>
      <c r="C55" s="41">
        <v>273691894</v>
      </c>
      <c r="D55" s="41"/>
      <c r="E55" s="41">
        <v>1825545596717</v>
      </c>
      <c r="F55" s="41"/>
      <c r="G55" s="41">
        <v>1820106921428</v>
      </c>
      <c r="H55" s="41"/>
      <c r="I55" s="41">
        <v>5438675289</v>
      </c>
      <c r="J55" s="41"/>
      <c r="K55" s="41">
        <v>273691894</v>
      </c>
      <c r="L55" s="41"/>
      <c r="M55" s="41">
        <v>1825545596717</v>
      </c>
      <c r="N55" s="41"/>
      <c r="O55" s="41">
        <v>1827643077855</v>
      </c>
      <c r="P55" s="41"/>
      <c r="Q55" s="45">
        <v>-2097481137</v>
      </c>
    </row>
    <row r="56" spans="1:19" s="40" customFormat="1" ht="28.5" customHeight="1" x14ac:dyDescent="0.6">
      <c r="A56" s="39" t="s">
        <v>70</v>
      </c>
      <c r="C56" s="41">
        <v>492972661</v>
      </c>
      <c r="D56" s="41"/>
      <c r="E56" s="41">
        <v>5253223157710</v>
      </c>
      <c r="F56" s="41"/>
      <c r="G56" s="41">
        <v>5205489048826</v>
      </c>
      <c r="H56" s="41"/>
      <c r="I56" s="41">
        <v>47734108884</v>
      </c>
      <c r="J56" s="41"/>
      <c r="K56" s="41">
        <v>492972661</v>
      </c>
      <c r="L56" s="41"/>
      <c r="M56" s="41">
        <v>5253223157710</v>
      </c>
      <c r="N56" s="41"/>
      <c r="O56" s="41">
        <v>5485448527973</v>
      </c>
      <c r="P56" s="41"/>
      <c r="Q56" s="45">
        <v>-181899178384</v>
      </c>
      <c r="S56" s="45"/>
    </row>
    <row r="57" spans="1:19" s="40" customFormat="1" ht="28.5" customHeight="1" x14ac:dyDescent="0.6">
      <c r="A57" s="39" t="s">
        <v>26</v>
      </c>
      <c r="C57" s="41">
        <v>3231268</v>
      </c>
      <c r="D57" s="41"/>
      <c r="E57" s="41">
        <v>329940949658</v>
      </c>
      <c r="F57" s="41"/>
      <c r="G57" s="41">
        <v>328445832182</v>
      </c>
      <c r="H57" s="41"/>
      <c r="I57" s="41">
        <v>1495117476</v>
      </c>
      <c r="J57" s="41"/>
      <c r="K57" s="41">
        <v>3231268</v>
      </c>
      <c r="L57" s="41"/>
      <c r="M57" s="41">
        <v>329940949658</v>
      </c>
      <c r="N57" s="41"/>
      <c r="O57" s="41">
        <v>327826499492</v>
      </c>
      <c r="P57" s="41"/>
      <c r="Q57" s="45">
        <v>2114450166</v>
      </c>
    </row>
    <row r="58" spans="1:19" s="40" customFormat="1" ht="28.5" customHeight="1" x14ac:dyDescent="0.6">
      <c r="A58" s="39" t="s">
        <v>68</v>
      </c>
      <c r="C58" s="41">
        <v>177796877</v>
      </c>
      <c r="D58" s="41"/>
      <c r="E58" s="41">
        <v>950855742430</v>
      </c>
      <c r="F58" s="41"/>
      <c r="G58" s="41">
        <v>952016665024</v>
      </c>
      <c r="H58" s="41"/>
      <c r="I58" s="41">
        <v>-1160922593</v>
      </c>
      <c r="J58" s="41"/>
      <c r="K58" s="41">
        <v>177796877</v>
      </c>
      <c r="L58" s="41"/>
      <c r="M58" s="41">
        <v>950855742430</v>
      </c>
      <c r="N58" s="41"/>
      <c r="O58" s="41">
        <v>958792750921</v>
      </c>
      <c r="P58" s="41"/>
      <c r="Q58" s="45">
        <v>-7937008490</v>
      </c>
    </row>
    <row r="59" spans="1:19" s="40" customFormat="1" ht="28.5" customHeight="1" x14ac:dyDescent="0.6">
      <c r="A59" s="39" t="s">
        <v>79</v>
      </c>
      <c r="C59" s="41">
        <v>10315863</v>
      </c>
      <c r="D59" s="41"/>
      <c r="E59" s="41">
        <v>127360686500</v>
      </c>
      <c r="F59" s="41"/>
      <c r="G59" s="41">
        <v>127256595465</v>
      </c>
      <c r="H59" s="41"/>
      <c r="I59" s="41">
        <v>104091035</v>
      </c>
      <c r="J59" s="41"/>
      <c r="K59" s="41">
        <v>10315863</v>
      </c>
      <c r="L59" s="41"/>
      <c r="M59" s="41">
        <v>127360686500</v>
      </c>
      <c r="N59" s="41"/>
      <c r="O59" s="41">
        <v>127993672837</v>
      </c>
      <c r="P59" s="41"/>
      <c r="Q59" s="45">
        <v>-632986336</v>
      </c>
    </row>
    <row r="60" spans="1:19" s="40" customFormat="1" ht="28.5" customHeight="1" x14ac:dyDescent="0.6">
      <c r="A60" s="39" t="s">
        <v>17</v>
      </c>
      <c r="C60" s="41">
        <v>466462921</v>
      </c>
      <c r="D60" s="41"/>
      <c r="E60" s="41">
        <v>1717034688894</v>
      </c>
      <c r="F60" s="41"/>
      <c r="G60" s="41">
        <v>1709312200874</v>
      </c>
      <c r="H60" s="41"/>
      <c r="I60" s="41">
        <v>7722488020</v>
      </c>
      <c r="J60" s="41"/>
      <c r="K60" s="41">
        <v>466462921</v>
      </c>
      <c r="L60" s="41"/>
      <c r="M60" s="41">
        <v>1717034688894</v>
      </c>
      <c r="N60" s="41"/>
      <c r="O60" s="41">
        <v>1721230494733</v>
      </c>
      <c r="P60" s="41"/>
      <c r="Q60" s="45">
        <v>-4195805838</v>
      </c>
    </row>
    <row r="61" spans="1:19" s="40" customFormat="1" ht="28.5" customHeight="1" x14ac:dyDescent="0.6">
      <c r="A61" s="39" t="s">
        <v>16</v>
      </c>
      <c r="C61" s="41">
        <v>1324071978</v>
      </c>
      <c r="D61" s="41"/>
      <c r="E61" s="41">
        <v>3315492055572</v>
      </c>
      <c r="F61" s="41"/>
      <c r="G61" s="41">
        <v>3270156143815</v>
      </c>
      <c r="H61" s="41"/>
      <c r="I61" s="41">
        <v>45335911757</v>
      </c>
      <c r="J61" s="41"/>
      <c r="K61" s="41">
        <v>1324071978</v>
      </c>
      <c r="L61" s="41"/>
      <c r="M61" s="41">
        <v>3315492055572</v>
      </c>
      <c r="N61" s="41"/>
      <c r="O61" s="41">
        <v>3139342803627</v>
      </c>
      <c r="P61" s="41"/>
      <c r="Q61" s="45">
        <v>176149251945</v>
      </c>
    </row>
    <row r="62" spans="1:19" s="40" customFormat="1" ht="28.5" customHeight="1" x14ac:dyDescent="0.6">
      <c r="A62" s="39" t="s">
        <v>43</v>
      </c>
      <c r="C62" s="41">
        <v>37788346</v>
      </c>
      <c r="D62" s="41"/>
      <c r="E62" s="41">
        <v>165204296491</v>
      </c>
      <c r="F62" s="41"/>
      <c r="G62" s="41">
        <v>164846483226</v>
      </c>
      <c r="H62" s="41"/>
      <c r="I62" s="41">
        <v>357813265</v>
      </c>
      <c r="J62" s="41"/>
      <c r="K62" s="41">
        <v>37788346</v>
      </c>
      <c r="L62" s="41"/>
      <c r="M62" s="41">
        <v>165204296491</v>
      </c>
      <c r="N62" s="41"/>
      <c r="O62" s="41">
        <v>172750691216</v>
      </c>
      <c r="P62" s="41"/>
      <c r="Q62" s="45">
        <v>-7546394724</v>
      </c>
    </row>
    <row r="63" spans="1:19" s="40" customFormat="1" ht="28.5" customHeight="1" x14ac:dyDescent="0.6">
      <c r="A63" s="39" t="s">
        <v>23</v>
      </c>
      <c r="C63" s="41">
        <v>368070230</v>
      </c>
      <c r="D63" s="41"/>
      <c r="E63" s="41">
        <v>587237740471</v>
      </c>
      <c r="F63" s="41"/>
      <c r="G63" s="41">
        <v>585153075985</v>
      </c>
      <c r="H63" s="41"/>
      <c r="I63" s="41">
        <v>2084664486</v>
      </c>
      <c r="J63" s="41"/>
      <c r="K63" s="41">
        <v>368070230</v>
      </c>
      <c r="L63" s="41"/>
      <c r="M63" s="41">
        <v>587237740471</v>
      </c>
      <c r="N63" s="41"/>
      <c r="O63" s="41">
        <v>588200673509</v>
      </c>
      <c r="P63" s="41"/>
      <c r="Q63" s="45">
        <v>-962933037</v>
      </c>
    </row>
    <row r="64" spans="1:19" s="40" customFormat="1" ht="28.5" customHeight="1" x14ac:dyDescent="0.6">
      <c r="A64" s="39" t="s">
        <v>67</v>
      </c>
      <c r="C64" s="41">
        <v>14478771</v>
      </c>
      <c r="D64" s="41"/>
      <c r="E64" s="41">
        <v>75849119587</v>
      </c>
      <c r="F64" s="41"/>
      <c r="G64" s="41">
        <v>76050359222</v>
      </c>
      <c r="H64" s="41"/>
      <c r="I64" s="41">
        <v>-201239634</v>
      </c>
      <c r="J64" s="41"/>
      <c r="K64" s="41">
        <v>14478771</v>
      </c>
      <c r="L64" s="41"/>
      <c r="M64" s="41">
        <v>75849119587</v>
      </c>
      <c r="N64" s="41"/>
      <c r="O64" s="41">
        <v>76801533243</v>
      </c>
      <c r="P64" s="41"/>
      <c r="Q64" s="45">
        <v>-952413655</v>
      </c>
    </row>
    <row r="65" spans="1:20" s="40" customFormat="1" ht="28.5" customHeight="1" x14ac:dyDescent="0.6">
      <c r="A65" s="39" t="s">
        <v>57</v>
      </c>
      <c r="C65" s="41">
        <v>255836231</v>
      </c>
      <c r="D65" s="41"/>
      <c r="E65" s="41">
        <v>1689407938041</v>
      </c>
      <c r="F65" s="41"/>
      <c r="G65" s="41">
        <v>1681952507139</v>
      </c>
      <c r="H65" s="41"/>
      <c r="I65" s="41">
        <v>7455430902</v>
      </c>
      <c r="J65" s="41"/>
      <c r="K65" s="41">
        <v>255836231</v>
      </c>
      <c r="L65" s="41"/>
      <c r="M65" s="41">
        <v>1689407938041</v>
      </c>
      <c r="N65" s="41"/>
      <c r="O65" s="41">
        <v>1759112119042</v>
      </c>
      <c r="P65" s="41"/>
      <c r="Q65" s="45">
        <v>-69704181000</v>
      </c>
    </row>
    <row r="66" spans="1:20" s="40" customFormat="1" ht="28.5" customHeight="1" x14ac:dyDescent="0.6">
      <c r="A66" s="39" t="s">
        <v>47</v>
      </c>
      <c r="C66" s="41">
        <v>39800000</v>
      </c>
      <c r="D66" s="41"/>
      <c r="E66" s="41">
        <v>518277789000</v>
      </c>
      <c r="F66" s="41"/>
      <c r="G66" s="41">
        <v>518866299283</v>
      </c>
      <c r="H66" s="41"/>
      <c r="I66" s="41">
        <v>-588510283</v>
      </c>
      <c r="J66" s="41"/>
      <c r="K66" s="41">
        <v>39800000</v>
      </c>
      <c r="L66" s="41"/>
      <c r="M66" s="41">
        <v>518277789000</v>
      </c>
      <c r="N66" s="41"/>
      <c r="O66" s="41">
        <v>519869003436</v>
      </c>
      <c r="P66" s="41"/>
      <c r="Q66" s="45">
        <v>-1591214436</v>
      </c>
    </row>
    <row r="67" spans="1:20" s="40" customFormat="1" ht="28.5" customHeight="1" x14ac:dyDescent="0.6">
      <c r="A67" s="39" t="s">
        <v>82</v>
      </c>
      <c r="C67" s="41">
        <v>4070357</v>
      </c>
      <c r="D67" s="41"/>
      <c r="E67" s="41">
        <v>165487059572</v>
      </c>
      <c r="F67" s="41"/>
      <c r="G67" s="41">
        <v>165646460406</v>
      </c>
      <c r="H67" s="41"/>
      <c r="I67" s="41">
        <v>-159400833</v>
      </c>
      <c r="J67" s="41"/>
      <c r="K67" s="41">
        <v>4070357</v>
      </c>
      <c r="L67" s="41"/>
      <c r="M67" s="41">
        <v>165487059572</v>
      </c>
      <c r="N67" s="41"/>
      <c r="O67" s="41">
        <v>167552521102</v>
      </c>
      <c r="P67" s="41"/>
      <c r="Q67" s="45">
        <v>-2065461529</v>
      </c>
    </row>
    <row r="68" spans="1:20" s="40" customFormat="1" ht="28.5" customHeight="1" x14ac:dyDescent="0.6">
      <c r="A68" s="39" t="s">
        <v>50</v>
      </c>
      <c r="C68" s="41">
        <v>2402748</v>
      </c>
      <c r="D68" s="41"/>
      <c r="E68" s="41">
        <v>40914176754</v>
      </c>
      <c r="F68" s="41"/>
      <c r="G68" s="41">
        <v>41038098236</v>
      </c>
      <c r="H68" s="41"/>
      <c r="I68" s="41">
        <v>-123921481</v>
      </c>
      <c r="J68" s="41"/>
      <c r="K68" s="41">
        <v>2402748</v>
      </c>
      <c r="L68" s="41"/>
      <c r="M68" s="41">
        <v>40914176754</v>
      </c>
      <c r="N68" s="41"/>
      <c r="O68" s="41">
        <v>41732596032</v>
      </c>
      <c r="P68" s="41"/>
      <c r="Q68" s="45">
        <f>-818419277-2068</f>
        <v>-818421345</v>
      </c>
    </row>
    <row r="69" spans="1:20" s="40" customFormat="1" ht="28.5" customHeight="1" x14ac:dyDescent="0.6">
      <c r="A69" s="39" t="s">
        <v>85</v>
      </c>
      <c r="C69" s="41">
        <v>300000</v>
      </c>
      <c r="D69" s="41"/>
      <c r="E69" s="41">
        <v>15119500500</v>
      </c>
      <c r="F69" s="41"/>
      <c r="G69" s="41">
        <v>15183289856</v>
      </c>
      <c r="H69" s="41"/>
      <c r="I69" s="41">
        <v>-63789356</v>
      </c>
      <c r="J69" s="41"/>
      <c r="K69" s="41">
        <v>300000</v>
      </c>
      <c r="L69" s="41"/>
      <c r="M69" s="41">
        <v>15119500500</v>
      </c>
      <c r="N69" s="41"/>
      <c r="O69" s="41">
        <v>15183289856</v>
      </c>
      <c r="P69" s="41"/>
      <c r="Q69" s="45">
        <v>-63789356</v>
      </c>
    </row>
    <row r="70" spans="1:20" s="40" customFormat="1" ht="28.5" customHeight="1" x14ac:dyDescent="0.6">
      <c r="A70" s="39" t="s">
        <v>41</v>
      </c>
      <c r="C70" s="41">
        <v>94643223</v>
      </c>
      <c r="D70" s="41"/>
      <c r="E70" s="41">
        <v>515558925110</v>
      </c>
      <c r="F70" s="41"/>
      <c r="G70" s="41">
        <v>516784132712</v>
      </c>
      <c r="H70" s="41"/>
      <c r="I70" s="41">
        <v>-1225207601</v>
      </c>
      <c r="J70" s="41"/>
      <c r="K70" s="41">
        <v>94643223</v>
      </c>
      <c r="L70" s="41"/>
      <c r="M70" s="41">
        <v>515558925110</v>
      </c>
      <c r="N70" s="41"/>
      <c r="O70" s="41">
        <v>525885298166</v>
      </c>
      <c r="P70" s="41"/>
      <c r="Q70" s="45">
        <v>-10326373055</v>
      </c>
      <c r="T70" s="44"/>
    </row>
    <row r="71" spans="1:20" s="40" customFormat="1" ht="28.5" customHeight="1" x14ac:dyDescent="0.6">
      <c r="A71" s="39" t="s">
        <v>493</v>
      </c>
      <c r="C71" s="41">
        <v>0</v>
      </c>
      <c r="D71" s="41"/>
      <c r="E71" s="41">
        <v>0</v>
      </c>
      <c r="F71" s="41"/>
      <c r="G71" s="41">
        <v>0</v>
      </c>
      <c r="H71" s="41"/>
      <c r="I71" s="41">
        <v>0</v>
      </c>
      <c r="J71" s="41"/>
      <c r="K71" s="41">
        <v>0</v>
      </c>
      <c r="L71" s="41"/>
      <c r="M71" s="41">
        <v>0</v>
      </c>
      <c r="N71" s="41"/>
      <c r="O71" s="41">
        <v>0</v>
      </c>
      <c r="P71" s="41"/>
      <c r="Q71" s="45">
        <v>0</v>
      </c>
      <c r="T71" s="44"/>
    </row>
    <row r="72" spans="1:20" s="40" customFormat="1" ht="28.5" customHeight="1" x14ac:dyDescent="0.6">
      <c r="A72" s="39" t="s">
        <v>80</v>
      </c>
      <c r="C72" s="41">
        <v>0</v>
      </c>
      <c r="D72" s="41"/>
      <c r="E72" s="41">
        <v>0</v>
      </c>
      <c r="F72" s="41"/>
      <c r="G72" s="41">
        <v>0</v>
      </c>
      <c r="H72" s="41"/>
      <c r="I72" s="41">
        <v>0</v>
      </c>
      <c r="J72" s="41"/>
      <c r="K72" s="41">
        <v>13979326</v>
      </c>
      <c r="L72" s="41"/>
      <c r="M72" s="41">
        <v>348404247986</v>
      </c>
      <c r="N72" s="41"/>
      <c r="O72" s="41">
        <v>346680010108</v>
      </c>
      <c r="P72" s="41"/>
      <c r="Q72" s="45">
        <v>1723535996</v>
      </c>
      <c r="T72" s="43"/>
    </row>
    <row r="73" spans="1:20" s="40" customFormat="1" ht="28.5" customHeight="1" x14ac:dyDescent="0.6">
      <c r="A73" s="39" t="s">
        <v>20</v>
      </c>
      <c r="C73" s="41">
        <v>0</v>
      </c>
      <c r="D73" s="41"/>
      <c r="E73" s="41">
        <v>0</v>
      </c>
      <c r="F73" s="41"/>
      <c r="G73" s="41">
        <v>0</v>
      </c>
      <c r="H73" s="41"/>
      <c r="I73" s="41">
        <v>0</v>
      </c>
      <c r="J73" s="41"/>
      <c r="K73" s="41">
        <v>38137</v>
      </c>
      <c r="L73" s="41"/>
      <c r="M73" s="41">
        <v>26537059</v>
      </c>
      <c r="N73" s="41"/>
      <c r="O73" s="41">
        <v>26701095</v>
      </c>
      <c r="P73" s="41"/>
      <c r="Q73" s="45">
        <v>-164035</v>
      </c>
    </row>
    <row r="74" spans="1:20" s="40" customFormat="1" ht="28.5" customHeight="1" x14ac:dyDescent="0.6">
      <c r="A74" s="39" t="s">
        <v>36</v>
      </c>
      <c r="C74" s="41">
        <v>0</v>
      </c>
      <c r="D74" s="41"/>
      <c r="E74" s="41">
        <v>0</v>
      </c>
      <c r="F74" s="41"/>
      <c r="G74" s="41">
        <v>0</v>
      </c>
      <c r="H74" s="41"/>
      <c r="I74" s="41">
        <v>0</v>
      </c>
      <c r="J74" s="41"/>
      <c r="K74" s="41">
        <v>25453</v>
      </c>
      <c r="L74" s="41"/>
      <c r="M74" s="41">
        <v>25301554</v>
      </c>
      <c r="N74" s="41"/>
      <c r="O74" s="41">
        <v>25468855</v>
      </c>
      <c r="P74" s="41"/>
      <c r="Q74" s="45">
        <v>-167300</v>
      </c>
    </row>
    <row r="75" spans="1:20" s="40" customFormat="1" ht="28.5" customHeight="1" x14ac:dyDescent="0.6">
      <c r="A75" s="39" t="s">
        <v>22</v>
      </c>
      <c r="C75" s="41">
        <v>0</v>
      </c>
      <c r="D75" s="41"/>
      <c r="E75" s="41">
        <v>0</v>
      </c>
      <c r="F75" s="41"/>
      <c r="G75" s="41">
        <v>0</v>
      </c>
      <c r="H75" s="41"/>
      <c r="I75" s="41">
        <v>0</v>
      </c>
      <c r="J75" s="41"/>
      <c r="K75" s="41">
        <v>108053</v>
      </c>
      <c r="L75" s="41"/>
      <c r="M75" s="41">
        <v>53705042</v>
      </c>
      <c r="N75" s="41"/>
      <c r="O75" s="41">
        <v>54075554</v>
      </c>
      <c r="P75" s="41"/>
      <c r="Q75" s="45">
        <v>-370511</v>
      </c>
    </row>
    <row r="76" spans="1:20" s="40" customFormat="1" ht="28.5" customHeight="1" x14ac:dyDescent="0.6">
      <c r="A76" s="39" t="s">
        <v>42</v>
      </c>
      <c r="C76" s="41">
        <v>0</v>
      </c>
      <c r="D76" s="41"/>
      <c r="E76" s="41">
        <v>0</v>
      </c>
      <c r="F76" s="41"/>
      <c r="G76" s="41">
        <v>9101118693</v>
      </c>
      <c r="H76" s="41"/>
      <c r="I76" s="41">
        <v>-9101118693</v>
      </c>
      <c r="J76" s="41"/>
      <c r="K76" s="41">
        <v>0</v>
      </c>
      <c r="L76" s="41"/>
      <c r="M76" s="41">
        <v>0</v>
      </c>
      <c r="N76" s="41"/>
      <c r="O76" s="41">
        <v>0</v>
      </c>
      <c r="P76" s="41"/>
      <c r="Q76" s="45">
        <v>0</v>
      </c>
    </row>
    <row r="77" spans="1:20" s="40" customFormat="1" ht="28.5" customHeight="1" x14ac:dyDescent="0.6">
      <c r="A77" s="39" t="s">
        <v>179</v>
      </c>
      <c r="C77" s="41">
        <v>183757</v>
      </c>
      <c r="D77" s="41"/>
      <c r="E77" s="41">
        <v>183253361386</v>
      </c>
      <c r="F77" s="41"/>
      <c r="G77" s="41">
        <v>178671292457</v>
      </c>
      <c r="H77" s="41"/>
      <c r="I77" s="41">
        <v>4582068929</v>
      </c>
      <c r="J77" s="41"/>
      <c r="K77" s="41">
        <v>183757</v>
      </c>
      <c r="L77" s="41"/>
      <c r="M77" s="41">
        <v>183253361386</v>
      </c>
      <c r="N77" s="41"/>
      <c r="O77" s="41">
        <v>187398167924</v>
      </c>
      <c r="P77" s="41"/>
      <c r="Q77" s="45">
        <v>-4144806537</v>
      </c>
    </row>
    <row r="78" spans="1:20" s="40" customFormat="1" ht="28.5" customHeight="1" x14ac:dyDescent="0.6">
      <c r="A78" s="39" t="s">
        <v>131</v>
      </c>
      <c r="C78" s="41">
        <v>20255</v>
      </c>
      <c r="D78" s="41"/>
      <c r="E78" s="41">
        <v>19161604779</v>
      </c>
      <c r="F78" s="41"/>
      <c r="G78" s="41">
        <v>18869175591</v>
      </c>
      <c r="H78" s="41"/>
      <c r="I78" s="41">
        <v>292429188</v>
      </c>
      <c r="J78" s="41"/>
      <c r="K78" s="41">
        <v>20255</v>
      </c>
      <c r="L78" s="41"/>
      <c r="M78" s="41">
        <v>19161604779</v>
      </c>
      <c r="N78" s="41"/>
      <c r="O78" s="41">
        <v>17378758798</v>
      </c>
      <c r="P78" s="41"/>
      <c r="Q78" s="45">
        <v>1782845981</v>
      </c>
    </row>
    <row r="79" spans="1:20" s="40" customFormat="1" ht="28.5" customHeight="1" x14ac:dyDescent="0.6">
      <c r="A79" s="39" t="s">
        <v>128</v>
      </c>
      <c r="C79" s="41">
        <v>50000</v>
      </c>
      <c r="D79" s="41"/>
      <c r="E79" s="41">
        <v>47704352018</v>
      </c>
      <c r="F79" s="41"/>
      <c r="G79" s="41">
        <v>47004478893</v>
      </c>
      <c r="H79" s="41"/>
      <c r="I79" s="41">
        <v>699873125</v>
      </c>
      <c r="J79" s="41"/>
      <c r="K79" s="41">
        <v>50000</v>
      </c>
      <c r="L79" s="41"/>
      <c r="M79" s="41">
        <v>47704352018</v>
      </c>
      <c r="N79" s="41"/>
      <c r="O79" s="41">
        <v>44308029374</v>
      </c>
      <c r="P79" s="41"/>
      <c r="Q79" s="45">
        <v>3396322644</v>
      </c>
    </row>
    <row r="80" spans="1:20" s="40" customFormat="1" ht="28.5" customHeight="1" x14ac:dyDescent="0.6">
      <c r="A80" s="39" t="s">
        <v>134</v>
      </c>
      <c r="C80" s="41">
        <v>1182008</v>
      </c>
      <c r="D80" s="41"/>
      <c r="E80" s="41">
        <v>844970721213</v>
      </c>
      <c r="F80" s="41"/>
      <c r="G80" s="41">
        <v>833483685855</v>
      </c>
      <c r="H80" s="41"/>
      <c r="I80" s="41">
        <v>11487035358</v>
      </c>
      <c r="J80" s="41"/>
      <c r="K80" s="41">
        <v>1182008</v>
      </c>
      <c r="L80" s="41"/>
      <c r="M80" s="41">
        <v>844970721213</v>
      </c>
      <c r="N80" s="41"/>
      <c r="O80" s="41">
        <v>754512681361</v>
      </c>
      <c r="P80" s="41"/>
      <c r="Q80" s="45">
        <v>90458039852</v>
      </c>
    </row>
    <row r="81" spans="1:17" s="40" customFormat="1" ht="28.5" customHeight="1" x14ac:dyDescent="0.6">
      <c r="A81" s="39" t="s">
        <v>137</v>
      </c>
      <c r="C81" s="41">
        <v>998681</v>
      </c>
      <c r="D81" s="41"/>
      <c r="E81" s="41">
        <v>703023872303</v>
      </c>
      <c r="F81" s="41"/>
      <c r="G81" s="41">
        <v>697196580508</v>
      </c>
      <c r="H81" s="41"/>
      <c r="I81" s="41">
        <v>5827291795</v>
      </c>
      <c r="J81" s="41"/>
      <c r="K81" s="41">
        <v>998681</v>
      </c>
      <c r="L81" s="41"/>
      <c r="M81" s="41">
        <v>703023872303</v>
      </c>
      <c r="N81" s="41"/>
      <c r="O81" s="41">
        <v>633369790668</v>
      </c>
      <c r="P81" s="41"/>
      <c r="Q81" s="45">
        <v>69654081635</v>
      </c>
    </row>
    <row r="82" spans="1:17" s="40" customFormat="1" ht="28.5" customHeight="1" x14ac:dyDescent="0.6">
      <c r="A82" s="39" t="s">
        <v>152</v>
      </c>
      <c r="C82" s="41">
        <v>999900</v>
      </c>
      <c r="D82" s="41"/>
      <c r="E82" s="41">
        <v>999718768125</v>
      </c>
      <c r="F82" s="41"/>
      <c r="G82" s="41">
        <v>999678779374</v>
      </c>
      <c r="H82" s="41"/>
      <c r="I82" s="41">
        <v>39988751</v>
      </c>
      <c r="J82" s="41"/>
      <c r="K82" s="41">
        <v>999900</v>
      </c>
      <c r="L82" s="41"/>
      <c r="M82" s="41">
        <v>999718768125</v>
      </c>
      <c r="N82" s="41"/>
      <c r="O82" s="41">
        <v>996624638537</v>
      </c>
      <c r="P82" s="41"/>
      <c r="Q82" s="45">
        <v>3094129588</v>
      </c>
    </row>
    <row r="83" spans="1:17" s="40" customFormat="1" ht="28.5" customHeight="1" x14ac:dyDescent="0.6">
      <c r="A83" s="39" t="s">
        <v>155</v>
      </c>
      <c r="C83" s="41">
        <v>11245486</v>
      </c>
      <c r="D83" s="41"/>
      <c r="E83" s="41">
        <v>11243447755662</v>
      </c>
      <c r="F83" s="41"/>
      <c r="G83" s="41">
        <v>11243335321184</v>
      </c>
      <c r="H83" s="41"/>
      <c r="I83" s="41">
        <v>112434478</v>
      </c>
      <c r="J83" s="41"/>
      <c r="K83" s="41">
        <v>11245486</v>
      </c>
      <c r="L83" s="41"/>
      <c r="M83" s="41">
        <v>11243447755662</v>
      </c>
      <c r="N83" s="41"/>
      <c r="O83" s="41">
        <v>11344638785463</v>
      </c>
      <c r="P83" s="41"/>
      <c r="Q83" s="45">
        <v>-101191029800</v>
      </c>
    </row>
    <row r="84" spans="1:17" s="40" customFormat="1" ht="28.5" customHeight="1" x14ac:dyDescent="0.6">
      <c r="A84" s="39" t="s">
        <v>158</v>
      </c>
      <c r="C84" s="41">
        <v>100</v>
      </c>
      <c r="D84" s="41"/>
      <c r="E84" s="41">
        <v>98682110</v>
      </c>
      <c r="F84" s="41"/>
      <c r="G84" s="41">
        <v>99979875</v>
      </c>
      <c r="H84" s="41"/>
      <c r="I84" s="41">
        <v>-1297764</v>
      </c>
      <c r="J84" s="41"/>
      <c r="K84" s="41">
        <v>100</v>
      </c>
      <c r="L84" s="41"/>
      <c r="M84" s="41">
        <v>98682110</v>
      </c>
      <c r="N84" s="41"/>
      <c r="O84" s="41">
        <v>92443241</v>
      </c>
      <c r="P84" s="41"/>
      <c r="Q84" s="45">
        <v>6238869</v>
      </c>
    </row>
    <row r="85" spans="1:17" s="40" customFormat="1" ht="28.5" customHeight="1" x14ac:dyDescent="0.6">
      <c r="A85" s="39" t="s">
        <v>161</v>
      </c>
      <c r="C85" s="41">
        <v>5273061</v>
      </c>
      <c r="D85" s="41"/>
      <c r="E85" s="41">
        <v>5272105257693</v>
      </c>
      <c r="F85" s="41"/>
      <c r="G85" s="41">
        <v>5219331484064</v>
      </c>
      <c r="H85" s="41"/>
      <c r="I85" s="41">
        <v>52773773629</v>
      </c>
      <c r="J85" s="41"/>
      <c r="K85" s="41">
        <v>5273061</v>
      </c>
      <c r="L85" s="41"/>
      <c r="M85" s="41">
        <v>5272105257693</v>
      </c>
      <c r="N85" s="41"/>
      <c r="O85" s="41">
        <v>5233723507693</v>
      </c>
      <c r="P85" s="41"/>
      <c r="Q85" s="45">
        <v>38381750000</v>
      </c>
    </row>
    <row r="86" spans="1:17" s="40" customFormat="1" ht="28.5" customHeight="1" x14ac:dyDescent="0.6">
      <c r="A86" s="39" t="s">
        <v>119</v>
      </c>
      <c r="C86" s="41">
        <v>9999600</v>
      </c>
      <c r="D86" s="41"/>
      <c r="E86" s="41">
        <v>10002786466286</v>
      </c>
      <c r="F86" s="41"/>
      <c r="G86" s="41">
        <v>10197743323950</v>
      </c>
      <c r="H86" s="41"/>
      <c r="I86" s="41">
        <v>-194956857663</v>
      </c>
      <c r="J86" s="41"/>
      <c r="K86" s="41">
        <v>9999600</v>
      </c>
      <c r="L86" s="41"/>
      <c r="M86" s="41">
        <v>10002786466286</v>
      </c>
      <c r="N86" s="41"/>
      <c r="O86" s="41">
        <v>10297721199675</v>
      </c>
      <c r="P86" s="41"/>
      <c r="Q86" s="45">
        <v>-294934733388</v>
      </c>
    </row>
    <row r="87" spans="1:17" s="40" customFormat="1" ht="28.5" customHeight="1" x14ac:dyDescent="0.6">
      <c r="A87" s="39" t="s">
        <v>189</v>
      </c>
      <c r="C87" s="41">
        <v>599898</v>
      </c>
      <c r="D87" s="41"/>
      <c r="E87" s="41">
        <v>602788214829</v>
      </c>
      <c r="F87" s="41"/>
      <c r="G87" s="41">
        <v>599789268487</v>
      </c>
      <c r="H87" s="41"/>
      <c r="I87" s="41">
        <v>2998946342</v>
      </c>
      <c r="J87" s="41"/>
      <c r="K87" s="41">
        <v>599898</v>
      </c>
      <c r="L87" s="41"/>
      <c r="M87" s="41">
        <v>602788214829</v>
      </c>
      <c r="N87" s="41"/>
      <c r="O87" s="41">
        <v>599789268487</v>
      </c>
      <c r="P87" s="41"/>
      <c r="Q87" s="45">
        <v>2998946342</v>
      </c>
    </row>
    <row r="88" spans="1:17" s="40" customFormat="1" ht="28.5" customHeight="1" x14ac:dyDescent="0.6">
      <c r="A88" s="39" t="s">
        <v>188</v>
      </c>
      <c r="C88" s="41">
        <v>2499897</v>
      </c>
      <c r="D88" s="41"/>
      <c r="E88" s="41">
        <v>2511941113137</v>
      </c>
      <c r="F88" s="41"/>
      <c r="G88" s="41">
        <v>2499443893668</v>
      </c>
      <c r="H88" s="41"/>
      <c r="I88" s="41">
        <v>12497219469</v>
      </c>
      <c r="J88" s="41"/>
      <c r="K88" s="41">
        <v>2499897</v>
      </c>
      <c r="L88" s="41"/>
      <c r="M88" s="41">
        <v>2511941113137</v>
      </c>
      <c r="N88" s="41"/>
      <c r="O88" s="41">
        <v>2499443893668</v>
      </c>
      <c r="P88" s="41"/>
      <c r="Q88" s="45">
        <v>12497219469</v>
      </c>
    </row>
    <row r="89" spans="1:17" s="40" customFormat="1" ht="28.5" customHeight="1" x14ac:dyDescent="0.6">
      <c r="A89" s="39" t="s">
        <v>185</v>
      </c>
      <c r="C89" s="41">
        <v>2999899</v>
      </c>
      <c r="D89" s="41"/>
      <c r="E89" s="41">
        <v>3014352044647</v>
      </c>
      <c r="F89" s="41"/>
      <c r="G89" s="41">
        <v>2999355268306</v>
      </c>
      <c r="H89" s="41"/>
      <c r="I89" s="41">
        <v>14996776341</v>
      </c>
      <c r="J89" s="41"/>
      <c r="K89" s="41">
        <v>2999899</v>
      </c>
      <c r="L89" s="41"/>
      <c r="M89" s="41">
        <v>3014352044647</v>
      </c>
      <c r="N89" s="41"/>
      <c r="O89" s="41">
        <v>2999355268306</v>
      </c>
      <c r="P89" s="41"/>
      <c r="Q89" s="45">
        <v>14996776341</v>
      </c>
    </row>
    <row r="90" spans="1:17" s="40" customFormat="1" ht="28.5" customHeight="1" x14ac:dyDescent="0.6">
      <c r="A90" s="39" t="s">
        <v>241</v>
      </c>
      <c r="C90" s="41">
        <v>1000000</v>
      </c>
      <c r="D90" s="41"/>
      <c r="E90" s="41">
        <v>999818750000</v>
      </c>
      <c r="F90" s="41"/>
      <c r="G90" s="41">
        <v>1000020000000</v>
      </c>
      <c r="H90" s="41"/>
      <c r="I90" s="41">
        <v>-201250000</v>
      </c>
      <c r="J90" s="41"/>
      <c r="K90" s="41">
        <v>1000000</v>
      </c>
      <c r="L90" s="41"/>
      <c r="M90" s="41">
        <v>999818750000</v>
      </c>
      <c r="N90" s="41"/>
      <c r="O90" s="41">
        <v>1000020000000</v>
      </c>
      <c r="P90" s="41"/>
      <c r="Q90" s="45">
        <v>-201250000</v>
      </c>
    </row>
    <row r="91" spans="1:17" s="40" customFormat="1" ht="28.5" customHeight="1" x14ac:dyDescent="0.6">
      <c r="A91" s="39" t="s">
        <v>173</v>
      </c>
      <c r="C91" s="41">
        <v>7803500</v>
      </c>
      <c r="D91" s="41"/>
      <c r="E91" s="41">
        <v>7575895351542</v>
      </c>
      <c r="F91" s="41"/>
      <c r="G91" s="41">
        <v>7589036575394</v>
      </c>
      <c r="H91" s="41"/>
      <c r="I91" s="41">
        <v>-13141223851</v>
      </c>
      <c r="J91" s="41"/>
      <c r="K91" s="41">
        <v>7803500</v>
      </c>
      <c r="L91" s="41"/>
      <c r="M91" s="41">
        <v>7575895351542</v>
      </c>
      <c r="N91" s="41"/>
      <c r="O91" s="41">
        <v>7480778248754</v>
      </c>
      <c r="P91" s="41"/>
      <c r="Q91" s="45">
        <v>95117102788</v>
      </c>
    </row>
    <row r="92" spans="1:17" s="40" customFormat="1" ht="28.5" customHeight="1" x14ac:dyDescent="0.6">
      <c r="A92" s="39" t="s">
        <v>176</v>
      </c>
      <c r="C92" s="41">
        <v>4550000</v>
      </c>
      <c r="D92" s="41"/>
      <c r="E92" s="41">
        <v>4220206248951</v>
      </c>
      <c r="F92" s="41"/>
      <c r="G92" s="41">
        <v>4210289046770</v>
      </c>
      <c r="H92" s="41"/>
      <c r="I92" s="41">
        <v>9917202181</v>
      </c>
      <c r="J92" s="41"/>
      <c r="K92" s="41">
        <v>4550000</v>
      </c>
      <c r="L92" s="41"/>
      <c r="M92" s="41">
        <v>4220206248951</v>
      </c>
      <c r="N92" s="41"/>
      <c r="O92" s="41">
        <v>4188138500000</v>
      </c>
      <c r="P92" s="41"/>
      <c r="Q92" s="45">
        <v>32067748951</v>
      </c>
    </row>
    <row r="93" spans="1:17" s="40" customFormat="1" ht="28.5" customHeight="1" x14ac:dyDescent="0.6">
      <c r="A93" s="39" t="s">
        <v>143</v>
      </c>
      <c r="C93" s="41">
        <v>2500000</v>
      </c>
      <c r="D93" s="41"/>
      <c r="E93" s="41">
        <v>2359324794859</v>
      </c>
      <c r="F93" s="41"/>
      <c r="G93" s="41">
        <v>2356347834531</v>
      </c>
      <c r="H93" s="41"/>
      <c r="I93" s="41">
        <v>2976960328</v>
      </c>
      <c r="J93" s="41"/>
      <c r="K93" s="41">
        <v>2500000</v>
      </c>
      <c r="L93" s="41"/>
      <c r="M93" s="41">
        <v>2359324794859</v>
      </c>
      <c r="N93" s="41"/>
      <c r="O93" s="41">
        <v>2350000000000</v>
      </c>
      <c r="P93" s="41"/>
      <c r="Q93" s="45">
        <v>9324794859</v>
      </c>
    </row>
    <row r="94" spans="1:17" s="40" customFormat="1" ht="28.5" customHeight="1" x14ac:dyDescent="0.6">
      <c r="A94" s="39" t="s">
        <v>226</v>
      </c>
      <c r="C94" s="41">
        <v>8440100</v>
      </c>
      <c r="D94" s="41"/>
      <c r="E94" s="41">
        <v>7883076030651</v>
      </c>
      <c r="F94" s="41"/>
      <c r="G94" s="41">
        <v>7874526969000</v>
      </c>
      <c r="H94" s="41"/>
      <c r="I94" s="41">
        <v>8549061651</v>
      </c>
      <c r="J94" s="41"/>
      <c r="K94" s="41">
        <v>8440100</v>
      </c>
      <c r="L94" s="41"/>
      <c r="M94" s="41">
        <v>7883076030651</v>
      </c>
      <c r="N94" s="41"/>
      <c r="O94" s="41">
        <v>7874526969000</v>
      </c>
      <c r="P94" s="41"/>
      <c r="Q94" s="45">
        <v>8549061651</v>
      </c>
    </row>
    <row r="95" spans="1:17" s="40" customFormat="1" ht="28.5" customHeight="1" x14ac:dyDescent="0.6">
      <c r="A95" s="39" t="s">
        <v>229</v>
      </c>
      <c r="C95" s="41">
        <v>4035000</v>
      </c>
      <c r="D95" s="41"/>
      <c r="E95" s="41">
        <v>3822723710722</v>
      </c>
      <c r="F95" s="41"/>
      <c r="G95" s="41">
        <v>3821911649979</v>
      </c>
      <c r="H95" s="41"/>
      <c r="I95" s="41">
        <v>812060743</v>
      </c>
      <c r="J95" s="41"/>
      <c r="K95" s="41">
        <v>4035000</v>
      </c>
      <c r="L95" s="41"/>
      <c r="M95" s="41">
        <v>3822723710722</v>
      </c>
      <c r="N95" s="41"/>
      <c r="O95" s="41">
        <v>3821911649979</v>
      </c>
      <c r="P95" s="41"/>
      <c r="Q95" s="45">
        <v>812060743</v>
      </c>
    </row>
    <row r="96" spans="1:17" s="40" customFormat="1" ht="28.5" customHeight="1" x14ac:dyDescent="0.6">
      <c r="A96" s="39" t="s">
        <v>238</v>
      </c>
      <c r="C96" s="41">
        <v>1800000</v>
      </c>
      <c r="D96" s="41"/>
      <c r="E96" s="41">
        <v>1799673750000</v>
      </c>
      <c r="F96" s="41"/>
      <c r="G96" s="41">
        <v>1800000000000</v>
      </c>
      <c r="H96" s="41"/>
      <c r="I96" s="41">
        <v>-326250000</v>
      </c>
      <c r="J96" s="41"/>
      <c r="K96" s="41">
        <v>1800000</v>
      </c>
      <c r="L96" s="41"/>
      <c r="M96" s="41">
        <v>1799673750000</v>
      </c>
      <c r="N96" s="41"/>
      <c r="O96" s="41">
        <v>1800000000000</v>
      </c>
      <c r="P96" s="41"/>
      <c r="Q96" s="45">
        <v>-326250000</v>
      </c>
    </row>
    <row r="97" spans="1:17" s="40" customFormat="1" ht="28.5" customHeight="1" x14ac:dyDescent="0.6">
      <c r="A97" s="39" t="s">
        <v>232</v>
      </c>
      <c r="C97" s="41">
        <v>1000000</v>
      </c>
      <c r="D97" s="41"/>
      <c r="E97" s="41">
        <v>999818750000</v>
      </c>
      <c r="F97" s="41"/>
      <c r="G97" s="41">
        <v>1000000000000</v>
      </c>
      <c r="H97" s="41"/>
      <c r="I97" s="41">
        <v>-181250000</v>
      </c>
      <c r="J97" s="41"/>
      <c r="K97" s="41">
        <v>1000000</v>
      </c>
      <c r="L97" s="41"/>
      <c r="M97" s="41">
        <v>999818750000</v>
      </c>
      <c r="N97" s="41"/>
      <c r="O97" s="41">
        <v>1000000000000</v>
      </c>
      <c r="P97" s="41"/>
      <c r="Q97" s="45">
        <v>-181250000</v>
      </c>
    </row>
    <row r="98" spans="1:17" s="40" customFormat="1" ht="28.5" customHeight="1" x14ac:dyDescent="0.6">
      <c r="A98" s="39" t="s">
        <v>208</v>
      </c>
      <c r="C98" s="41">
        <v>14135020</v>
      </c>
      <c r="D98" s="41"/>
      <c r="E98" s="41">
        <v>17857367455643</v>
      </c>
      <c r="F98" s="41"/>
      <c r="G98" s="41">
        <v>17655212345683</v>
      </c>
      <c r="H98" s="41"/>
      <c r="I98" s="41">
        <v>202155109960</v>
      </c>
      <c r="J98" s="41"/>
      <c r="K98" s="41">
        <v>14135020</v>
      </c>
      <c r="L98" s="41"/>
      <c r="M98" s="41">
        <v>17857367455643</v>
      </c>
      <c r="N98" s="41"/>
      <c r="O98" s="41">
        <v>16938426714912</v>
      </c>
      <c r="P98" s="41"/>
      <c r="Q98" s="45">
        <v>918940740731</v>
      </c>
    </row>
    <row r="99" spans="1:17" s="40" customFormat="1" ht="28.5" customHeight="1" x14ac:dyDescent="0.6">
      <c r="A99" s="39" t="s">
        <v>211</v>
      </c>
      <c r="C99" s="41">
        <v>8617590</v>
      </c>
      <c r="D99" s="41"/>
      <c r="E99" s="41">
        <v>11825940043906</v>
      </c>
      <c r="F99" s="41"/>
      <c r="G99" s="41">
        <v>11691169607297</v>
      </c>
      <c r="H99" s="41"/>
      <c r="I99" s="41">
        <v>134770436609</v>
      </c>
      <c r="J99" s="41"/>
      <c r="K99" s="41">
        <v>8617590</v>
      </c>
      <c r="L99" s="41"/>
      <c r="M99" s="41">
        <v>11825940043906</v>
      </c>
      <c r="N99" s="41"/>
      <c r="O99" s="41">
        <v>11216531617311</v>
      </c>
      <c r="P99" s="41"/>
      <c r="Q99" s="45">
        <v>609408426595</v>
      </c>
    </row>
    <row r="100" spans="1:17" s="40" customFormat="1" ht="28.5" customHeight="1" x14ac:dyDescent="0.6">
      <c r="A100" s="39" t="s">
        <v>214</v>
      </c>
      <c r="C100" s="41">
        <v>1850000</v>
      </c>
      <c r="D100" s="41"/>
      <c r="E100" s="41">
        <v>608744839787</v>
      </c>
      <c r="F100" s="41"/>
      <c r="G100" s="41">
        <v>611967051988</v>
      </c>
      <c r="H100" s="41"/>
      <c r="I100" s="41">
        <v>-3222212200</v>
      </c>
      <c r="J100" s="41"/>
      <c r="K100" s="41">
        <v>1850000</v>
      </c>
      <c r="L100" s="41"/>
      <c r="M100" s="41">
        <v>608744839787</v>
      </c>
      <c r="N100" s="41"/>
      <c r="O100" s="41">
        <v>573971568700</v>
      </c>
      <c r="P100" s="41"/>
      <c r="Q100" s="45">
        <v>34773271087</v>
      </c>
    </row>
    <row r="101" spans="1:17" s="40" customFormat="1" ht="28.5" customHeight="1" x14ac:dyDescent="0.6">
      <c r="A101" s="39" t="s">
        <v>196</v>
      </c>
      <c r="C101" s="41">
        <v>1284990</v>
      </c>
      <c r="D101" s="41"/>
      <c r="E101" s="41">
        <v>11169480975269</v>
      </c>
      <c r="F101" s="41"/>
      <c r="G101" s="41">
        <v>11038408999500</v>
      </c>
      <c r="H101" s="41"/>
      <c r="I101" s="41">
        <v>131071975769</v>
      </c>
      <c r="J101" s="41"/>
      <c r="K101" s="41">
        <v>1284990</v>
      </c>
      <c r="L101" s="41"/>
      <c r="M101" s="41">
        <v>11169480975269</v>
      </c>
      <c r="N101" s="41"/>
      <c r="O101" s="41">
        <v>10565527754992</v>
      </c>
      <c r="P101" s="41"/>
      <c r="Q101" s="45">
        <v>603953220277</v>
      </c>
    </row>
    <row r="102" spans="1:17" s="40" customFormat="1" ht="28.5" customHeight="1" x14ac:dyDescent="0.6">
      <c r="A102" s="39" t="s">
        <v>223</v>
      </c>
      <c r="C102" s="41">
        <v>2710800</v>
      </c>
      <c r="D102" s="41"/>
      <c r="E102" s="41">
        <v>5660911858027</v>
      </c>
      <c r="F102" s="41"/>
      <c r="G102" s="41">
        <v>5593860073440</v>
      </c>
      <c r="H102" s="41"/>
      <c r="I102" s="41">
        <v>67051784587</v>
      </c>
      <c r="J102" s="41"/>
      <c r="K102" s="41">
        <v>2710800</v>
      </c>
      <c r="L102" s="41"/>
      <c r="M102" s="41">
        <v>5660911858027</v>
      </c>
      <c r="N102" s="41"/>
      <c r="O102" s="41">
        <v>5257352377725</v>
      </c>
      <c r="P102" s="41"/>
      <c r="Q102" s="45">
        <v>403559480302</v>
      </c>
    </row>
    <row r="103" spans="1:17" s="40" customFormat="1" ht="28.5" customHeight="1" x14ac:dyDescent="0.6">
      <c r="A103" s="39" t="s">
        <v>199</v>
      </c>
      <c r="C103" s="41">
        <v>5607000</v>
      </c>
      <c r="D103" s="41"/>
      <c r="E103" s="41">
        <v>5040736434625</v>
      </c>
      <c r="F103" s="41"/>
      <c r="G103" s="41">
        <v>4985780999352</v>
      </c>
      <c r="H103" s="41"/>
      <c r="I103" s="41">
        <v>54955435273</v>
      </c>
      <c r="J103" s="41"/>
      <c r="K103" s="41">
        <v>5607000</v>
      </c>
      <c r="L103" s="41"/>
      <c r="M103" s="41">
        <v>5040736434625</v>
      </c>
      <c r="N103" s="41"/>
      <c r="O103" s="41">
        <v>4849881183000</v>
      </c>
      <c r="P103" s="41"/>
      <c r="Q103" s="45">
        <v>190855251625</v>
      </c>
    </row>
    <row r="104" spans="1:17" s="40" customFormat="1" ht="28.5" customHeight="1" x14ac:dyDescent="0.6">
      <c r="A104" s="39" t="s">
        <v>202</v>
      </c>
      <c r="C104" s="41">
        <v>5591600</v>
      </c>
      <c r="D104" s="41"/>
      <c r="E104" s="41">
        <v>5038491461012</v>
      </c>
      <c r="F104" s="41"/>
      <c r="G104" s="41">
        <v>4983438794770</v>
      </c>
      <c r="H104" s="41"/>
      <c r="I104" s="41">
        <v>55052666242</v>
      </c>
      <c r="J104" s="41"/>
      <c r="K104" s="41">
        <v>5591600</v>
      </c>
      <c r="L104" s="41"/>
      <c r="M104" s="41">
        <v>5038491461012</v>
      </c>
      <c r="N104" s="41"/>
      <c r="O104" s="41">
        <v>4849863076800</v>
      </c>
      <c r="P104" s="41"/>
      <c r="Q104" s="45">
        <v>188628384212</v>
      </c>
    </row>
    <row r="105" spans="1:17" s="40" customFormat="1" ht="28.5" customHeight="1" x14ac:dyDescent="0.6">
      <c r="A105" s="39" t="s">
        <v>220</v>
      </c>
      <c r="C105" s="41">
        <v>705548</v>
      </c>
      <c r="D105" s="41"/>
      <c r="E105" s="41">
        <v>1035678139683</v>
      </c>
      <c r="F105" s="41"/>
      <c r="G105" s="41">
        <v>1021804431875</v>
      </c>
      <c r="H105" s="41"/>
      <c r="I105" s="41">
        <v>13873707808</v>
      </c>
      <c r="J105" s="41"/>
      <c r="K105" s="41">
        <v>705548</v>
      </c>
      <c r="L105" s="41"/>
      <c r="M105" s="41">
        <v>1035678139683</v>
      </c>
      <c r="N105" s="41"/>
      <c r="O105" s="41">
        <v>999973182497</v>
      </c>
      <c r="P105" s="41"/>
      <c r="Q105" s="45">
        <v>35704957186</v>
      </c>
    </row>
    <row r="106" spans="1:17" s="40" customFormat="1" ht="28.5" customHeight="1" x14ac:dyDescent="0.6">
      <c r="A106" s="39" t="s">
        <v>205</v>
      </c>
      <c r="C106" s="41">
        <v>11006900</v>
      </c>
      <c r="D106" s="41"/>
      <c r="E106" s="41">
        <v>9962018812575</v>
      </c>
      <c r="F106" s="41"/>
      <c r="G106" s="41">
        <v>9846190423460</v>
      </c>
      <c r="H106" s="41"/>
      <c r="I106" s="41">
        <v>115828389115</v>
      </c>
      <c r="J106" s="41"/>
      <c r="K106" s="41">
        <v>11006900</v>
      </c>
      <c r="L106" s="41"/>
      <c r="M106" s="41">
        <v>9962018812575</v>
      </c>
      <c r="N106" s="41"/>
      <c r="O106" s="41">
        <v>9699863645700</v>
      </c>
      <c r="P106" s="41"/>
      <c r="Q106" s="45">
        <v>262155166875</v>
      </c>
    </row>
    <row r="107" spans="1:17" s="40" customFormat="1" ht="28.5" customHeight="1" x14ac:dyDescent="0.6">
      <c r="A107" s="39" t="s">
        <v>217</v>
      </c>
      <c r="C107" s="41">
        <v>11137900</v>
      </c>
      <c r="D107" s="41"/>
      <c r="E107" s="41">
        <v>9839622316416</v>
      </c>
      <c r="F107" s="41"/>
      <c r="G107" s="41">
        <v>9716145388718</v>
      </c>
      <c r="H107" s="41"/>
      <c r="I107" s="41">
        <v>123476927698</v>
      </c>
      <c r="J107" s="41"/>
      <c r="K107" s="41">
        <v>11137900</v>
      </c>
      <c r="L107" s="41"/>
      <c r="M107" s="41">
        <v>9839622316416</v>
      </c>
      <c r="N107" s="41"/>
      <c r="O107" s="41">
        <v>9699941420500</v>
      </c>
      <c r="P107" s="41"/>
      <c r="Q107" s="45">
        <v>139680895916</v>
      </c>
    </row>
    <row r="108" spans="1:17" s="40" customFormat="1" ht="28.5" customHeight="1" x14ac:dyDescent="0.6">
      <c r="A108" s="39" t="s">
        <v>244</v>
      </c>
      <c r="C108" s="41">
        <v>9543250</v>
      </c>
      <c r="D108" s="41"/>
      <c r="E108" s="41">
        <v>19601232513804</v>
      </c>
      <c r="F108" s="41"/>
      <c r="G108" s="41">
        <v>19399976676000</v>
      </c>
      <c r="H108" s="41"/>
      <c r="I108" s="41">
        <v>201255837804</v>
      </c>
      <c r="J108" s="41"/>
      <c r="K108" s="41">
        <v>9543250</v>
      </c>
      <c r="L108" s="41"/>
      <c r="M108" s="41">
        <v>19601232513804</v>
      </c>
      <c r="N108" s="41"/>
      <c r="O108" s="41">
        <v>19399976676000</v>
      </c>
      <c r="P108" s="41"/>
      <c r="Q108" s="45">
        <v>201255837804</v>
      </c>
    </row>
    <row r="109" spans="1:17" s="40" customFormat="1" ht="28.5" customHeight="1" x14ac:dyDescent="0.6">
      <c r="A109" s="39" t="s">
        <v>235</v>
      </c>
      <c r="C109" s="41">
        <v>6173400</v>
      </c>
      <c r="D109" s="41"/>
      <c r="E109" s="41">
        <v>6205931661785</v>
      </c>
      <c r="F109" s="41"/>
      <c r="G109" s="41">
        <v>6196729278600</v>
      </c>
      <c r="H109" s="41"/>
      <c r="I109" s="41">
        <v>9202383185</v>
      </c>
      <c r="J109" s="41"/>
      <c r="K109" s="41">
        <v>6173400</v>
      </c>
      <c r="L109" s="41"/>
      <c r="M109" s="41">
        <v>6205931661785</v>
      </c>
      <c r="N109" s="41"/>
      <c r="O109" s="41">
        <v>6196729278600</v>
      </c>
      <c r="P109" s="41"/>
      <c r="Q109" s="45">
        <v>9202383185</v>
      </c>
    </row>
    <row r="110" spans="1:17" s="40" customFormat="1" ht="28.5" customHeight="1" x14ac:dyDescent="0.6">
      <c r="A110" s="39" t="s">
        <v>182</v>
      </c>
      <c r="C110" s="41">
        <v>0</v>
      </c>
      <c r="D110" s="41"/>
      <c r="E110" s="41">
        <v>0</v>
      </c>
      <c r="F110" s="41"/>
      <c r="G110" s="41">
        <v>0</v>
      </c>
      <c r="H110" s="41"/>
      <c r="I110" s="41">
        <v>0</v>
      </c>
      <c r="J110" s="41"/>
      <c r="K110" s="41">
        <v>3890450</v>
      </c>
      <c r="L110" s="41"/>
      <c r="M110" s="41">
        <v>3811949958818</v>
      </c>
      <c r="N110" s="41"/>
      <c r="O110" s="41">
        <v>3889744855937</v>
      </c>
      <c r="P110" s="41"/>
      <c r="Q110" s="45">
        <v>-77794897118</v>
      </c>
    </row>
    <row r="111" spans="1:17" s="40" customFormat="1" ht="28.5" customHeight="1" x14ac:dyDescent="0.6">
      <c r="A111" s="39" t="s">
        <v>122</v>
      </c>
      <c r="C111" s="41">
        <v>0</v>
      </c>
      <c r="D111" s="41"/>
      <c r="E111" s="41">
        <v>0</v>
      </c>
      <c r="F111" s="41"/>
      <c r="G111" s="41">
        <v>0</v>
      </c>
      <c r="H111" s="41"/>
      <c r="I111" s="41">
        <v>0</v>
      </c>
      <c r="J111" s="41"/>
      <c r="K111" s="41">
        <v>1741500</v>
      </c>
      <c r="L111" s="41"/>
      <c r="M111" s="41">
        <v>1699918283955</v>
      </c>
      <c r="N111" s="41"/>
      <c r="O111" s="41">
        <v>1666592015436</v>
      </c>
      <c r="P111" s="41"/>
      <c r="Q111" s="45">
        <f>33326268519+701841</f>
        <v>33326970360</v>
      </c>
    </row>
    <row r="112" spans="1:17" s="40" customFormat="1" ht="28.5" customHeight="1" x14ac:dyDescent="0.6">
      <c r="A112" s="39" t="s">
        <v>146</v>
      </c>
      <c r="C112" s="41">
        <v>0</v>
      </c>
      <c r="D112" s="41"/>
      <c r="E112" s="41">
        <v>0</v>
      </c>
      <c r="F112" s="41"/>
      <c r="G112" s="41">
        <v>0</v>
      </c>
      <c r="H112" s="41"/>
      <c r="I112" s="41">
        <v>0</v>
      </c>
      <c r="J112" s="41"/>
      <c r="K112" s="41">
        <v>9999800</v>
      </c>
      <c r="L112" s="41"/>
      <c r="M112" s="41">
        <v>10097967411612</v>
      </c>
      <c r="N112" s="41"/>
      <c r="O112" s="41">
        <v>10348916898772</v>
      </c>
      <c r="P112" s="41"/>
      <c r="Q112" s="45">
        <v>-250949487159</v>
      </c>
    </row>
    <row r="113" spans="1:20" s="40" customFormat="1" ht="28.5" customHeight="1" x14ac:dyDescent="0.6">
      <c r="A113" s="39" t="s">
        <v>149</v>
      </c>
      <c r="C113" s="41">
        <v>0</v>
      </c>
      <c r="D113" s="41"/>
      <c r="E113" s="41">
        <v>0</v>
      </c>
      <c r="F113" s="41"/>
      <c r="G113" s="41">
        <v>0</v>
      </c>
      <c r="H113" s="41"/>
      <c r="I113" s="41">
        <v>0</v>
      </c>
      <c r="J113" s="41"/>
      <c r="K113" s="41">
        <v>3999984</v>
      </c>
      <c r="L113" s="41"/>
      <c r="M113" s="41">
        <v>3999259002900</v>
      </c>
      <c r="N113" s="41"/>
      <c r="O113" s="41">
        <v>3999984000000</v>
      </c>
      <c r="P113" s="41"/>
      <c r="Q113" s="45">
        <v>-724997100</v>
      </c>
    </row>
    <row r="114" spans="1:20" s="40" customFormat="1" ht="28.5" customHeight="1" x14ac:dyDescent="0.6">
      <c r="A114" s="39" t="s">
        <v>116</v>
      </c>
      <c r="C114" s="41">
        <v>0</v>
      </c>
      <c r="D114" s="41"/>
      <c r="E114" s="41">
        <v>0</v>
      </c>
      <c r="F114" s="41"/>
      <c r="G114" s="41">
        <v>0</v>
      </c>
      <c r="H114" s="41"/>
      <c r="I114" s="41">
        <v>0</v>
      </c>
      <c r="J114" s="41"/>
      <c r="K114" s="41">
        <v>7500000</v>
      </c>
      <c r="L114" s="41"/>
      <c r="M114" s="41">
        <v>7498640625000</v>
      </c>
      <c r="N114" s="41"/>
      <c r="O114" s="41">
        <v>7500000000000</v>
      </c>
      <c r="P114" s="41"/>
      <c r="Q114" s="45">
        <v>-1359375000</v>
      </c>
    </row>
    <row r="115" spans="1:20" s="40" customFormat="1" ht="28.5" customHeight="1" x14ac:dyDescent="0.6">
      <c r="A115" s="39" t="s">
        <v>193</v>
      </c>
      <c r="C115" s="41">
        <v>0</v>
      </c>
      <c r="D115" s="41"/>
      <c r="E115" s="41">
        <v>0</v>
      </c>
      <c r="F115" s="41"/>
      <c r="G115" s="41">
        <v>14987283062</v>
      </c>
      <c r="H115" s="41"/>
      <c r="I115" s="41">
        <v>-14987283062</v>
      </c>
      <c r="J115" s="41"/>
      <c r="K115" s="41">
        <v>0</v>
      </c>
      <c r="L115" s="41"/>
      <c r="M115" s="41">
        <v>0</v>
      </c>
      <c r="N115" s="41"/>
      <c r="O115" s="41">
        <v>0</v>
      </c>
      <c r="P115" s="41"/>
      <c r="Q115" s="45">
        <v>0</v>
      </c>
    </row>
    <row r="116" spans="1:20" s="40" customFormat="1" ht="28.5" customHeight="1" x14ac:dyDescent="0.6">
      <c r="A116" s="39" t="s">
        <v>125</v>
      </c>
      <c r="C116" s="41">
        <v>0</v>
      </c>
      <c r="D116" s="41"/>
      <c r="E116" s="41">
        <v>0</v>
      </c>
      <c r="F116" s="41"/>
      <c r="G116" s="41">
        <v>553314644</v>
      </c>
      <c r="H116" s="41"/>
      <c r="I116" s="41">
        <v>-553314644</v>
      </c>
      <c r="J116" s="41"/>
      <c r="K116" s="41">
        <v>0</v>
      </c>
      <c r="L116" s="41"/>
      <c r="M116" s="41">
        <v>0</v>
      </c>
      <c r="N116" s="41"/>
      <c r="O116" s="41">
        <v>0</v>
      </c>
      <c r="P116" s="41"/>
      <c r="Q116" s="45">
        <v>0</v>
      </c>
      <c r="T116" s="44"/>
    </row>
    <row r="117" spans="1:20" s="40" customFormat="1" ht="28.5" customHeight="1" x14ac:dyDescent="0.6">
      <c r="A117" s="39" t="s">
        <v>112</v>
      </c>
      <c r="C117" s="41">
        <v>0</v>
      </c>
      <c r="D117" s="41"/>
      <c r="E117" s="41">
        <v>0</v>
      </c>
      <c r="F117" s="41"/>
      <c r="G117" s="41">
        <v>38917944844</v>
      </c>
      <c r="H117" s="41"/>
      <c r="I117" s="41">
        <v>-38917944844</v>
      </c>
      <c r="J117" s="41"/>
      <c r="K117" s="41">
        <v>0</v>
      </c>
      <c r="L117" s="41"/>
      <c r="M117" s="41">
        <v>0</v>
      </c>
      <c r="N117" s="41"/>
      <c r="O117" s="41">
        <v>0</v>
      </c>
      <c r="P117" s="41"/>
      <c r="Q117" s="45">
        <v>0</v>
      </c>
      <c r="T117" s="44"/>
    </row>
    <row r="118" spans="1:20" s="40" customFormat="1" ht="28.5" customHeight="1" x14ac:dyDescent="0.6">
      <c r="A118" s="39" t="s">
        <v>170</v>
      </c>
      <c r="C118" s="41">
        <v>0</v>
      </c>
      <c r="D118" s="41"/>
      <c r="E118" s="41">
        <v>0</v>
      </c>
      <c r="F118" s="41"/>
      <c r="G118" s="41">
        <v>141598281250</v>
      </c>
      <c r="H118" s="41"/>
      <c r="I118" s="41">
        <v>-141598281250</v>
      </c>
      <c r="J118" s="41"/>
      <c r="K118" s="41">
        <v>0</v>
      </c>
      <c r="L118" s="41"/>
      <c r="M118" s="41">
        <v>0</v>
      </c>
      <c r="N118" s="41"/>
      <c r="O118" s="41">
        <v>0</v>
      </c>
      <c r="P118" s="41"/>
      <c r="Q118" s="45">
        <v>0</v>
      </c>
      <c r="T118" s="41"/>
    </row>
    <row r="119" spans="1:20" s="40" customFormat="1" ht="28.5" customHeight="1" thickBot="1" x14ac:dyDescent="0.6">
      <c r="C119" s="42">
        <f>SUM(C8:C118)</f>
        <v>5869349672</v>
      </c>
      <c r="D119" s="41"/>
      <c r="E119" s="42">
        <f>SUM(E8:E118)</f>
        <v>210860153390636</v>
      </c>
      <c r="F119" s="41"/>
      <c r="G119" s="42">
        <f>SUM(G8:G118)</f>
        <v>210142810532159</v>
      </c>
      <c r="H119" s="41"/>
      <c r="I119" s="42">
        <f>SUM(I8:I118)</f>
        <v>717342858498</v>
      </c>
      <c r="J119" s="41"/>
      <c r="K119" s="42">
        <f>SUM(K8:K118)</f>
        <v>5910632375</v>
      </c>
      <c r="L119" s="41"/>
      <c r="M119" s="42">
        <f>SUM(M8:M118)</f>
        <v>238316398464562</v>
      </c>
      <c r="N119" s="41"/>
      <c r="O119" s="42">
        <f>SUM(O8:O118)</f>
        <v>235347691357289</v>
      </c>
      <c r="P119" s="41"/>
      <c r="Q119" s="46">
        <f>SUM(Q8:Q118)</f>
        <v>3019033297084</v>
      </c>
    </row>
    <row r="120" spans="1:20" s="40" customFormat="1" ht="28.5" customHeight="1" thickTop="1" x14ac:dyDescent="0.55000000000000004">
      <c r="Q120" s="4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17" right="0.39" top="0.74803149606299213" bottom="0.48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2022-03-30T07:20:36Z</cp:lastPrinted>
  <dcterms:created xsi:type="dcterms:W3CDTF">2022-03-29T08:17:44Z</dcterms:created>
  <dcterms:modified xsi:type="dcterms:W3CDTF">2022-03-30T08:56:30Z</dcterms:modified>
</cp:coreProperties>
</file>